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65526" windowWidth="9600" windowHeight="7520" activeTab="0"/>
  </bookViews>
  <sheets>
    <sheet name="競技日程" sheetId="1" r:id="rId1"/>
    <sheet name="対戦表" sheetId="2" r:id="rId2"/>
    <sheet name="男子結果" sheetId="3" r:id="rId3"/>
    <sheet name="女子結果" sheetId="4" r:id="rId4"/>
  </sheets>
  <definedNames>
    <definedName name="_xlnm.Print_Area" localSheetId="0">'競技日程'!$A$2:$H$57</definedName>
    <definedName name="_xlnm.Print_Area" localSheetId="1">'対戦表'!$A$1:$L$49</definedName>
  </definedNames>
  <calcPr fullCalcOnLoad="1"/>
</workbook>
</file>

<file path=xl/sharedStrings.xml><?xml version="1.0" encoding="utf-8"?>
<sst xmlns="http://schemas.openxmlformats.org/spreadsheetml/2006/main" count="679" uniqueCount="440">
  <si>
    <t>A</t>
  </si>
  <si>
    <t>B</t>
  </si>
  <si>
    <t>C</t>
  </si>
  <si>
    <t>D</t>
  </si>
  <si>
    <t>E</t>
  </si>
  <si>
    <t>F</t>
  </si>
  <si>
    <t>１日目</t>
  </si>
  <si>
    <t>２日目</t>
  </si>
  <si>
    <t>Ａ</t>
  </si>
  <si>
    <t>Ｂ</t>
  </si>
  <si>
    <t>男子</t>
  </si>
  <si>
    <t>女子</t>
  </si>
  <si>
    <t>３日目</t>
  </si>
  <si>
    <t>K①-②</t>
  </si>
  <si>
    <t>K③-④</t>
  </si>
  <si>
    <t>J①-③</t>
  </si>
  <si>
    <t>J②-④</t>
  </si>
  <si>
    <t>K①-③</t>
  </si>
  <si>
    <t>K②-④</t>
  </si>
  <si>
    <t>G</t>
  </si>
  <si>
    <t>H</t>
  </si>
  <si>
    <t>I</t>
  </si>
  <si>
    <t>J</t>
  </si>
  <si>
    <t>K</t>
  </si>
  <si>
    <t>男子ブロック表</t>
  </si>
  <si>
    <t>女子ブロック表</t>
  </si>
  <si>
    <t>ブロック１位トーナメント</t>
  </si>
  <si>
    <t>ア</t>
  </si>
  <si>
    <t>イ</t>
  </si>
  <si>
    <t>オ</t>
  </si>
  <si>
    <t>カ</t>
  </si>
  <si>
    <t>決勝</t>
  </si>
  <si>
    <t>３決</t>
  </si>
  <si>
    <t>１&amp;２日目</t>
  </si>
  <si>
    <t>A</t>
  </si>
  <si>
    <t>B</t>
  </si>
  <si>
    <t>C</t>
  </si>
  <si>
    <t>D</t>
  </si>
  <si>
    <t>E</t>
  </si>
  <si>
    <t>F</t>
  </si>
  <si>
    <t>あ</t>
  </si>
  <si>
    <t>い</t>
  </si>
  <si>
    <t>う</t>
  </si>
  <si>
    <t>え</t>
  </si>
  <si>
    <t>お</t>
  </si>
  <si>
    <t>か</t>
  </si>
  <si>
    <t>ウ</t>
  </si>
  <si>
    <t>エ</t>
  </si>
  <si>
    <t>ア</t>
  </si>
  <si>
    <t>イ</t>
  </si>
  <si>
    <t>Ｉ①-③</t>
  </si>
  <si>
    <t>Ｉ②-④</t>
  </si>
  <si>
    <t>Ｉ③-⑤</t>
  </si>
  <si>
    <t>Ｉ①-④</t>
  </si>
  <si>
    <t>Ｉ②-⑤</t>
  </si>
  <si>
    <t>Ａ</t>
  </si>
  <si>
    <t>あ</t>
  </si>
  <si>
    <t>か</t>
  </si>
  <si>
    <t>L</t>
  </si>
  <si>
    <t>L</t>
  </si>
  <si>
    <t>① 6</t>
  </si>
  <si>
    <t>①11</t>
  </si>
  <si>
    <t>①16</t>
  </si>
  <si>
    <t>①21</t>
  </si>
  <si>
    <t>①26</t>
  </si>
  <si>
    <t>② 7</t>
  </si>
  <si>
    <t>②12</t>
  </si>
  <si>
    <t>②17</t>
  </si>
  <si>
    <t>②22</t>
  </si>
  <si>
    <t>②27</t>
  </si>
  <si>
    <t>③ 8</t>
  </si>
  <si>
    <t>③13</t>
  </si>
  <si>
    <t>③18</t>
  </si>
  <si>
    <t>③23</t>
  </si>
  <si>
    <t>③28</t>
  </si>
  <si>
    <t>④ 9</t>
  </si>
  <si>
    <t>④14</t>
  </si>
  <si>
    <t>④19</t>
  </si>
  <si>
    <t>④24</t>
  </si>
  <si>
    <t>④29</t>
  </si>
  <si>
    <t>⑤10</t>
  </si>
  <si>
    <t>⑤15</t>
  </si>
  <si>
    <t>⑤20</t>
  </si>
  <si>
    <t>⑤25</t>
  </si>
  <si>
    <t>⑤30</t>
  </si>
  <si>
    <t>①31</t>
  </si>
  <si>
    <t>①36</t>
  </si>
  <si>
    <t>①41</t>
  </si>
  <si>
    <t>①46</t>
  </si>
  <si>
    <t>①50</t>
  </si>
  <si>
    <t>①54</t>
  </si>
  <si>
    <t>②32</t>
  </si>
  <si>
    <t>②37</t>
  </si>
  <si>
    <t>②42</t>
  </si>
  <si>
    <t>②47</t>
  </si>
  <si>
    <t>②51</t>
  </si>
  <si>
    <t>②55</t>
  </si>
  <si>
    <t>③33</t>
  </si>
  <si>
    <t>③38</t>
  </si>
  <si>
    <t>③43</t>
  </si>
  <si>
    <t>③48</t>
  </si>
  <si>
    <t>③52</t>
  </si>
  <si>
    <t>③56</t>
  </si>
  <si>
    <t>④34</t>
  </si>
  <si>
    <t>④39</t>
  </si>
  <si>
    <t>④44</t>
  </si>
  <si>
    <t>④49</t>
  </si>
  <si>
    <t>④53</t>
  </si>
  <si>
    <t>④57</t>
  </si>
  <si>
    <t>⑤35</t>
  </si>
  <si>
    <t>⑤40</t>
  </si>
  <si>
    <t>⑤45</t>
  </si>
  <si>
    <t>① 1</t>
  </si>
  <si>
    <t>② 2</t>
  </si>
  <si>
    <t>③ 3</t>
  </si>
  <si>
    <t>④ 4</t>
  </si>
  <si>
    <t>⑤ 5</t>
  </si>
  <si>
    <t>５8チーム</t>
  </si>
  <si>
    <t>⑤58</t>
  </si>
  <si>
    <t>① 7</t>
  </si>
  <si>
    <t>② 8</t>
  </si>
  <si>
    <t>③ 9</t>
  </si>
  <si>
    <t>④ 10</t>
  </si>
  <si>
    <t>⑤ 11</t>
  </si>
  <si>
    <t>⑥ 12</t>
  </si>
  <si>
    <t>⑥ 6</t>
  </si>
  <si>
    <t>① 13</t>
  </si>
  <si>
    <t>② 14</t>
  </si>
  <si>
    <t>③ 15</t>
  </si>
  <si>
    <t>④ 16</t>
  </si>
  <si>
    <t>⑤ 17</t>
  </si>
  <si>
    <t>⑥ 18</t>
  </si>
  <si>
    <t>① 19</t>
  </si>
  <si>
    <t>② 20</t>
  </si>
  <si>
    <t>④ 22</t>
  </si>
  <si>
    <t>⑤ 23</t>
  </si>
  <si>
    <t>⑥ 24</t>
  </si>
  <si>
    <t>① 25</t>
  </si>
  <si>
    <t>② 26</t>
  </si>
  <si>
    <t>③ 27</t>
  </si>
  <si>
    <t>④ 28</t>
  </si>
  <si>
    <t>⑤ 29</t>
  </si>
  <si>
    <t>⑥ 30</t>
  </si>
  <si>
    <t>① 31</t>
  </si>
  <si>
    <t>② 32</t>
  </si>
  <si>
    <t>③ 33</t>
  </si>
  <si>
    <t>⑤ 35</t>
  </si>
  <si>
    <t>④ 34</t>
  </si>
  <si>
    <t>い</t>
  </si>
  <si>
    <t>え</t>
  </si>
  <si>
    <t>お</t>
  </si>
  <si>
    <t>Ｉ①-⑤</t>
  </si>
  <si>
    <t>Ｌ①-⑤</t>
  </si>
  <si>
    <t>Ｉ④-⑤</t>
  </si>
  <si>
    <t>Ｌ④-⑤</t>
  </si>
  <si>
    <t>Ｌ③-⑤</t>
  </si>
  <si>
    <t>Ｌ①-④</t>
  </si>
  <si>
    <t>Ｌ②-⑤</t>
  </si>
  <si>
    <t>Ｇ①-②</t>
  </si>
  <si>
    <t>Ｈ①-②</t>
  </si>
  <si>
    <t>Ｉ①-②</t>
  </si>
  <si>
    <t>Ｊ①-②</t>
  </si>
  <si>
    <t>L①-②</t>
  </si>
  <si>
    <t>Ｇ③-④</t>
  </si>
  <si>
    <t>Ｈ③-④</t>
  </si>
  <si>
    <t>Ｉ③-④</t>
  </si>
  <si>
    <t>Ｊ③-④</t>
  </si>
  <si>
    <t>L③-④</t>
  </si>
  <si>
    <t>Ｇ①-⑤</t>
  </si>
  <si>
    <t>Ｈ①-⑤</t>
  </si>
  <si>
    <t>Ｇ②-③</t>
  </si>
  <si>
    <t>Ｈ②-③</t>
  </si>
  <si>
    <t>Ｉ②-③</t>
  </si>
  <si>
    <t>Ｊ②-③</t>
  </si>
  <si>
    <t>K②-③</t>
  </si>
  <si>
    <t>L②-③</t>
  </si>
  <si>
    <t>Ｇ④-⑤</t>
  </si>
  <si>
    <t>Ｈ④-⑤</t>
  </si>
  <si>
    <t>Ｊ①-④</t>
  </si>
  <si>
    <t>K①-④</t>
  </si>
  <si>
    <t>Ｇ①-③</t>
  </si>
  <si>
    <t>Ｈ①-③</t>
  </si>
  <si>
    <t>L①-③</t>
  </si>
  <si>
    <t>Ｇ②-④</t>
  </si>
  <si>
    <t>Ｈ②-④</t>
  </si>
  <si>
    <t>L②-④</t>
  </si>
  <si>
    <t>Ｇ③-⑤</t>
  </si>
  <si>
    <t>Ｈ③-⑤</t>
  </si>
  <si>
    <t>Ｇ①-④</t>
  </si>
  <si>
    <t>Ｈ①-④</t>
  </si>
  <si>
    <t>Ｇ②-⑤</t>
  </si>
  <si>
    <t>Ｈ②-⑤</t>
  </si>
  <si>
    <t>３５チーム</t>
  </si>
  <si>
    <t>農大三</t>
  </si>
  <si>
    <t>鴻巣</t>
  </si>
  <si>
    <t>吉川美南</t>
  </si>
  <si>
    <t>三郷工技</t>
  </si>
  <si>
    <t>ふじみ野</t>
  </si>
  <si>
    <t>川口北</t>
  </si>
  <si>
    <t>埼玉栄</t>
  </si>
  <si>
    <t>正智深谷</t>
  </si>
  <si>
    <t>三郷北Ａ</t>
  </si>
  <si>
    <t>浦和西Ａ</t>
  </si>
  <si>
    <t>浦和南Ｂ</t>
  </si>
  <si>
    <t>熊谷Ａ</t>
  </si>
  <si>
    <t>市立浦和Ａ</t>
  </si>
  <si>
    <t>春日部共栄Ａ</t>
  </si>
  <si>
    <t>大宮南Ａ</t>
  </si>
  <si>
    <t>川越南Ａ</t>
  </si>
  <si>
    <t>聖望学園Ａ</t>
  </si>
  <si>
    <t>大宮開成Ａ</t>
  </si>
  <si>
    <t>春日部共栄Ｂ</t>
  </si>
  <si>
    <t>大宮南Ｂ</t>
  </si>
  <si>
    <t>市立浦和Ｂ</t>
  </si>
  <si>
    <t>聖望学園Ｂ</t>
  </si>
  <si>
    <t>大宮開成Ｂ</t>
  </si>
  <si>
    <t>浦和西Ｂ</t>
  </si>
  <si>
    <t>川越南Ｂ</t>
  </si>
  <si>
    <t>浦和南Ａ</t>
  </si>
  <si>
    <t>春日部東Ａ</t>
  </si>
  <si>
    <t>春日部東Ｂ</t>
  </si>
  <si>
    <t>春日部女子Ａ</t>
  </si>
  <si>
    <t>春日部女子Ｂ</t>
  </si>
  <si>
    <t>熊谷女子</t>
  </si>
  <si>
    <t>秩父農工</t>
  </si>
  <si>
    <t>農三・西武台</t>
  </si>
  <si>
    <t>大妻嵐山</t>
  </si>
  <si>
    <t>浦和南</t>
  </si>
  <si>
    <t>浦和実業</t>
  </si>
  <si>
    <t>小松原女子・上尾鷹の台・大宮・吉川美南</t>
  </si>
  <si>
    <t>浦和西</t>
  </si>
  <si>
    <t>伊奈学園</t>
  </si>
  <si>
    <t>浦和学院</t>
  </si>
  <si>
    <t>川口東</t>
  </si>
  <si>
    <t>大宮開成</t>
  </si>
  <si>
    <t>大宮南</t>
  </si>
  <si>
    <t>大宮北</t>
  </si>
  <si>
    <t>市立浦和</t>
  </si>
  <si>
    <t>所沢北</t>
  </si>
  <si>
    <t>聖望学園</t>
  </si>
  <si>
    <t>③ 21</t>
  </si>
  <si>
    <t>筑波大坂戸</t>
  </si>
  <si>
    <t>宮代</t>
  </si>
  <si>
    <t>八潮</t>
  </si>
  <si>
    <t>越谷南</t>
  </si>
  <si>
    <t>蓮田松韻</t>
  </si>
  <si>
    <t>羽生第一</t>
  </si>
  <si>
    <t>三郷北</t>
  </si>
  <si>
    <t>誠和福祉・開智・久喜北陽</t>
  </si>
  <si>
    <t>三郷</t>
  </si>
  <si>
    <t>寄居城北</t>
  </si>
  <si>
    <t>朝霞・ふじみ野</t>
  </si>
  <si>
    <t>春日部共栄</t>
  </si>
  <si>
    <t>春日部</t>
  </si>
  <si>
    <t>春日部東</t>
  </si>
  <si>
    <t>春日部工業</t>
  </si>
  <si>
    <t>越ヶ谷</t>
  </si>
  <si>
    <t>越谷西Ａ</t>
  </si>
  <si>
    <t>越谷西Ｂ</t>
  </si>
  <si>
    <t>久喜北陽</t>
  </si>
  <si>
    <t>花咲徳栄</t>
  </si>
  <si>
    <t>西武台</t>
  </si>
  <si>
    <t>朝霞</t>
  </si>
  <si>
    <t>開智</t>
  </si>
  <si>
    <t>浦和商業</t>
  </si>
  <si>
    <t>川口青陵・志木</t>
  </si>
  <si>
    <t>城西川越</t>
  </si>
  <si>
    <t>城北埼玉</t>
  </si>
  <si>
    <t>大宮・上尾南</t>
  </si>
  <si>
    <t>県立坂戸</t>
  </si>
  <si>
    <t>熊谷Ｂ</t>
  </si>
  <si>
    <t>三郷北Ｂ</t>
  </si>
  <si>
    <t>あ①－②</t>
  </si>
  <si>
    <t>い①－②</t>
  </si>
  <si>
    <t>う①－②</t>
  </si>
  <si>
    <t>え①－②</t>
  </si>
  <si>
    <t>お①－②</t>
  </si>
  <si>
    <t>か①-②</t>
  </si>
  <si>
    <t>あ③－④</t>
  </si>
  <si>
    <t>い③－④</t>
  </si>
  <si>
    <t>う③－④</t>
  </si>
  <si>
    <t>え③－④</t>
  </si>
  <si>
    <t>お③－④</t>
  </si>
  <si>
    <t>か③-④</t>
  </si>
  <si>
    <t>あ⑤－⑥</t>
  </si>
  <si>
    <t>い⑤－⑥</t>
  </si>
  <si>
    <t>う⑤－⑥</t>
  </si>
  <si>
    <t>え⑤－⑥</t>
  </si>
  <si>
    <t>お⑤－⑥</t>
  </si>
  <si>
    <t>か①-⑤</t>
  </si>
  <si>
    <t>あ①－③</t>
  </si>
  <si>
    <t>い①－③</t>
  </si>
  <si>
    <t>う①－③</t>
  </si>
  <si>
    <t>え①－③</t>
  </si>
  <si>
    <t>お①－③</t>
  </si>
  <si>
    <t>あ②－⑤</t>
  </si>
  <si>
    <t>い②－⑤</t>
  </si>
  <si>
    <t>う②－⑤</t>
  </si>
  <si>
    <t>え②－⑤</t>
  </si>
  <si>
    <t>お②－⑤</t>
  </si>
  <si>
    <t>か②-③</t>
  </si>
  <si>
    <t>あ④－⑥</t>
  </si>
  <si>
    <t>い④－⑥</t>
  </si>
  <si>
    <t>う④－⑥</t>
  </si>
  <si>
    <t>え④－⑥</t>
  </si>
  <si>
    <t>お④－⑥</t>
  </si>
  <si>
    <t>か④-⑤</t>
  </si>
  <si>
    <t>あ①－⑤</t>
  </si>
  <si>
    <t>い①－⑤</t>
  </si>
  <si>
    <t>う①－⑤</t>
  </si>
  <si>
    <t>え①－⑤</t>
  </si>
  <si>
    <t>お①－⑤</t>
  </si>
  <si>
    <t>あ②－④</t>
  </si>
  <si>
    <t>い②－④</t>
  </si>
  <si>
    <t>う②－④</t>
  </si>
  <si>
    <t>え②－④</t>
  </si>
  <si>
    <t>お②－④</t>
  </si>
  <si>
    <t>A①-②</t>
  </si>
  <si>
    <t>B①-②</t>
  </si>
  <si>
    <t>C①-②</t>
  </si>
  <si>
    <t>D①-②</t>
  </si>
  <si>
    <t>Ｅ①-②</t>
  </si>
  <si>
    <t>Ｆ①-②</t>
  </si>
  <si>
    <t>A③-④</t>
  </si>
  <si>
    <t>B③-④</t>
  </si>
  <si>
    <t>C③-④</t>
  </si>
  <si>
    <t>D③-④</t>
  </si>
  <si>
    <t>Ｅ③-④</t>
  </si>
  <si>
    <t>Ｆ③-④</t>
  </si>
  <si>
    <t>A①-⑤</t>
  </si>
  <si>
    <t>B①-⑤</t>
  </si>
  <si>
    <t>C①-⑤</t>
  </si>
  <si>
    <t>D①-⑤</t>
  </si>
  <si>
    <t>Ｅ①-⑤</t>
  </si>
  <si>
    <t>Ｆ①-⑤</t>
  </si>
  <si>
    <t>A②-③</t>
  </si>
  <si>
    <t>B②-③</t>
  </si>
  <si>
    <t>C②-③</t>
  </si>
  <si>
    <t>D②-③</t>
  </si>
  <si>
    <t>Ｅ②-③</t>
  </si>
  <si>
    <t>Ｆ②-③</t>
  </si>
  <si>
    <t>A④-⑤</t>
  </si>
  <si>
    <t>B④-⑤</t>
  </si>
  <si>
    <t>C④-⑤</t>
  </si>
  <si>
    <t>D④-⑤</t>
  </si>
  <si>
    <t>Ｅ④-⑤</t>
  </si>
  <si>
    <t>Ｆ④-⑤</t>
  </si>
  <si>
    <t>A①-③</t>
  </si>
  <si>
    <t>あ③－⑥</t>
  </si>
  <si>
    <t>い③－⑥</t>
  </si>
  <si>
    <t>う③－⑥</t>
  </si>
  <si>
    <t>え③－⑥</t>
  </si>
  <si>
    <t>お③－⑥</t>
  </si>
  <si>
    <t>か①-③</t>
  </si>
  <si>
    <t>あ①－④</t>
  </si>
  <si>
    <t>い①－④</t>
  </si>
  <si>
    <t>う①－④</t>
  </si>
  <si>
    <t>え①－④</t>
  </si>
  <si>
    <t>お①－④</t>
  </si>
  <si>
    <t>か②-④</t>
  </si>
  <si>
    <t>あ③－⑤</t>
  </si>
  <si>
    <t>い③－⑤</t>
  </si>
  <si>
    <t>う③－⑤</t>
  </si>
  <si>
    <t>え③－⑤</t>
  </si>
  <si>
    <t>お③－⑤</t>
  </si>
  <si>
    <t>か③-⑤</t>
  </si>
  <si>
    <t>あ②－⑥</t>
  </si>
  <si>
    <t>い②－⑥</t>
  </si>
  <si>
    <t>う②－⑥</t>
  </si>
  <si>
    <t>え②－⑥</t>
  </si>
  <si>
    <t>お②－⑥</t>
  </si>
  <si>
    <t>あ④－⑤</t>
  </si>
  <si>
    <t>い④－⑤</t>
  </si>
  <si>
    <t>う④－⑤</t>
  </si>
  <si>
    <t>え④－⑤</t>
  </si>
  <si>
    <t>お④－⑤</t>
  </si>
  <si>
    <t>か①-④</t>
  </si>
  <si>
    <t>あ②－③</t>
  </si>
  <si>
    <t>い②－③</t>
  </si>
  <si>
    <t>う②－③</t>
  </si>
  <si>
    <t>え②－③</t>
  </si>
  <si>
    <t>お②－③</t>
  </si>
  <si>
    <t>か②-⑤</t>
  </si>
  <si>
    <t>あ①－⑥</t>
  </si>
  <si>
    <t>い①－⑥</t>
  </si>
  <si>
    <t>う①－⑥</t>
  </si>
  <si>
    <t>え①－⑥</t>
  </si>
  <si>
    <t>お①－⑥</t>
  </si>
  <si>
    <t>B①-③</t>
  </si>
  <si>
    <t>C①-③</t>
  </si>
  <si>
    <t>D①-③</t>
  </si>
  <si>
    <t>Ｅ①-③</t>
  </si>
  <si>
    <t>Ｆ①-③</t>
  </si>
  <si>
    <t>A②-④</t>
  </si>
  <si>
    <t>B②-④</t>
  </si>
  <si>
    <t>C②-④</t>
  </si>
  <si>
    <t>D②-④</t>
  </si>
  <si>
    <t>Ｅ②-④</t>
  </si>
  <si>
    <t>Ｆ②-④</t>
  </si>
  <si>
    <t>A③-⑤</t>
  </si>
  <si>
    <t>B③-⑤</t>
  </si>
  <si>
    <t>C③-⑤</t>
  </si>
  <si>
    <t>D③-⑤</t>
  </si>
  <si>
    <t>Ｅ③-⑤</t>
  </si>
  <si>
    <t>Ｆ③-⑤</t>
  </si>
  <si>
    <t>A①-④</t>
  </si>
  <si>
    <t>B①-④</t>
  </si>
  <si>
    <t>C①-④</t>
  </si>
  <si>
    <t>D①-④</t>
  </si>
  <si>
    <t>Ｅ①-④</t>
  </si>
  <si>
    <t>Ｆ①-④</t>
  </si>
  <si>
    <t>A②-⑤</t>
  </si>
  <si>
    <t>B②-⑤</t>
  </si>
  <si>
    <t>C②-⑤</t>
  </si>
  <si>
    <t>D②-⑤</t>
  </si>
  <si>
    <t>Ｅ②-⑤</t>
  </si>
  <si>
    <t>Ｆ②-⑤</t>
  </si>
  <si>
    <t>勝点</t>
  </si>
  <si>
    <t>順位</t>
  </si>
  <si>
    <t>Ｄ</t>
  </si>
  <si>
    <t>Ｃ</t>
  </si>
  <si>
    <t>Ｅ</t>
  </si>
  <si>
    <t>Ｆ</t>
  </si>
  <si>
    <t>Ｈ</t>
  </si>
  <si>
    <t>Ｇ</t>
  </si>
  <si>
    <t>Ｉ</t>
  </si>
  <si>
    <t>Ｊ</t>
  </si>
  <si>
    <t>Ｋ</t>
  </si>
  <si>
    <t>Ｌ</t>
  </si>
  <si>
    <t>【男子】</t>
  </si>
  <si>
    <t>【女子】</t>
  </si>
  <si>
    <t>え</t>
  </si>
  <si>
    <t>か</t>
  </si>
  <si>
    <t>×</t>
  </si>
  <si>
    <t>○</t>
  </si>
  <si>
    <t>△</t>
  </si>
  <si>
    <t>最終２試合は雨天中止</t>
  </si>
  <si>
    <t>グランド状況により変更の場合は、１１日7:00までにＨＰに掲載</t>
  </si>
  <si>
    <t>×</t>
  </si>
  <si>
    <t>トーナメントは中止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</si>
</sst>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trike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30"/>
      <name val="ＭＳ Ｐゴシック"/>
      <family val="3"/>
    </font>
    <font>
      <b/>
      <sz val="11"/>
      <color indexed="30"/>
      <name val="ＭＳ Ｐゴシック"/>
      <family val="3"/>
    </font>
    <font>
      <b/>
      <strike/>
      <sz val="14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  <font>
      <b/>
      <sz val="14"/>
      <color rgb="FF0070C0"/>
      <name val="ＭＳ Ｐゴシック"/>
      <family val="3"/>
    </font>
    <font>
      <b/>
      <strike/>
      <sz val="14"/>
      <color rgb="FF0070C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1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60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6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22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 shrinkToFit="1"/>
    </xf>
    <xf numFmtId="0" fontId="0" fillId="33" borderId="54" xfId="0" applyFill="1" applyBorder="1" applyAlignment="1">
      <alignment horizontal="center" vertical="center" shrinkToFit="1"/>
    </xf>
    <xf numFmtId="0" fontId="0" fillId="33" borderId="65" xfId="0" applyFill="1" applyBorder="1" applyAlignment="1">
      <alignment horizontal="center" vertical="center" shrinkToFit="1"/>
    </xf>
    <xf numFmtId="0" fontId="0" fillId="33" borderId="48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33" borderId="21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20" fontId="6" fillId="0" borderId="67" xfId="0" applyNumberFormat="1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horizontal="left" vertical="center"/>
    </xf>
    <xf numFmtId="20" fontId="3" fillId="0" borderId="70" xfId="0" applyNumberFormat="1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44" fillId="0" borderId="0" xfId="0" applyFont="1" applyAlignment="1">
      <alignment horizontal="left" vertical="center"/>
    </xf>
    <xf numFmtId="20" fontId="44" fillId="0" borderId="65" xfId="0" applyNumberFormat="1" applyFont="1" applyBorder="1" applyAlignment="1">
      <alignment horizontal="center" vertical="center"/>
    </xf>
    <xf numFmtId="20" fontId="44" fillId="0" borderId="25" xfId="0" applyNumberFormat="1" applyFont="1" applyBorder="1" applyAlignment="1">
      <alignment horizontal="center" vertical="center"/>
    </xf>
    <xf numFmtId="20" fontId="44" fillId="0" borderId="39" xfId="0" applyNumberFormat="1" applyFont="1" applyBorder="1" applyAlignment="1">
      <alignment horizontal="center" vertical="center"/>
    </xf>
    <xf numFmtId="20" fontId="44" fillId="0" borderId="40" xfId="0" applyNumberFormat="1" applyFont="1" applyBorder="1" applyAlignment="1">
      <alignment horizontal="center" vertical="center"/>
    </xf>
    <xf numFmtId="20" fontId="44" fillId="0" borderId="54" xfId="0" applyNumberFormat="1" applyFont="1" applyBorder="1" applyAlignment="1">
      <alignment horizontal="center" vertical="center"/>
    </xf>
    <xf numFmtId="20" fontId="44" fillId="0" borderId="71" xfId="0" applyNumberFormat="1" applyFont="1" applyBorder="1" applyAlignment="1">
      <alignment horizontal="center" vertical="center"/>
    </xf>
    <xf numFmtId="20" fontId="44" fillId="0" borderId="67" xfId="0" applyNumberFormat="1" applyFont="1" applyBorder="1" applyAlignment="1">
      <alignment horizontal="center" vertical="center"/>
    </xf>
    <xf numFmtId="20" fontId="44" fillId="0" borderId="19" xfId="0" applyNumberFormat="1" applyFont="1" applyBorder="1" applyAlignment="1">
      <alignment horizontal="center" vertical="center"/>
    </xf>
    <xf numFmtId="20" fontId="44" fillId="0" borderId="18" xfId="0" applyNumberFormat="1" applyFont="1" applyBorder="1" applyAlignment="1">
      <alignment horizontal="center" vertical="center"/>
    </xf>
    <xf numFmtId="20" fontId="44" fillId="0" borderId="72" xfId="0" applyNumberFormat="1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44" fillId="0" borderId="6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 shrinkToFit="1"/>
    </xf>
    <xf numFmtId="20" fontId="0" fillId="0" borderId="13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5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56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56" fontId="46" fillId="0" borderId="73" xfId="0" applyNumberFormat="1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33" borderId="74" xfId="0" applyFill="1" applyBorder="1" applyAlignment="1">
      <alignment horizontal="center" vertical="center" shrinkToFit="1"/>
    </xf>
    <xf numFmtId="0" fontId="0" fillId="33" borderId="75" xfId="0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47</xdr:row>
      <xdr:rowOff>57150</xdr:rowOff>
    </xdr:from>
    <xdr:to>
      <xdr:col>6</xdr:col>
      <xdr:colOff>828675</xdr:colOff>
      <xdr:row>56</xdr:row>
      <xdr:rowOff>161925</xdr:rowOff>
    </xdr:to>
    <xdr:sp>
      <xdr:nvSpPr>
        <xdr:cNvPr id="1" name="直線コネクタ 2"/>
        <xdr:cNvSpPr>
          <a:spLocks/>
        </xdr:cNvSpPr>
      </xdr:nvSpPr>
      <xdr:spPr>
        <a:xfrm>
          <a:off x="76200" y="9744075"/>
          <a:ext cx="5581650" cy="1971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47</xdr:row>
      <xdr:rowOff>47625</xdr:rowOff>
    </xdr:from>
    <xdr:to>
      <xdr:col>6</xdr:col>
      <xdr:colOff>857250</xdr:colOff>
      <xdr:row>56</xdr:row>
      <xdr:rowOff>114300</xdr:rowOff>
    </xdr:to>
    <xdr:sp>
      <xdr:nvSpPr>
        <xdr:cNvPr id="2" name="直線コネクタ 4"/>
        <xdr:cNvSpPr>
          <a:spLocks/>
        </xdr:cNvSpPr>
      </xdr:nvSpPr>
      <xdr:spPr>
        <a:xfrm flipV="1">
          <a:off x="85725" y="9734550"/>
          <a:ext cx="5600700" cy="1933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7"/>
  <sheetViews>
    <sheetView tabSelected="1" zoomScalePageLayoutView="0" workbookViewId="0" topLeftCell="A24">
      <selection activeCell="B25" sqref="B25:C25"/>
    </sheetView>
  </sheetViews>
  <sheetFormatPr defaultColWidth="9.00390625" defaultRowHeight="13.5"/>
  <cols>
    <col min="1" max="1" width="3.375" style="2" customWidth="1"/>
    <col min="2" max="2" width="10.50390625" style="2" customWidth="1"/>
    <col min="3" max="8" width="12.375" style="2" customWidth="1"/>
    <col min="9" max="9" width="2.25390625" style="2" customWidth="1"/>
    <col min="10" max="16384" width="9.00390625" style="2" customWidth="1"/>
  </cols>
  <sheetData>
    <row r="2" spans="2:3" ht="16.5" thickBot="1">
      <c r="B2" s="183">
        <v>41860</v>
      </c>
      <c r="C2" s="184"/>
    </row>
    <row r="3" spans="1:8" ht="15" customHeight="1" thickBot="1">
      <c r="A3" s="23"/>
      <c r="B3" s="24" t="s">
        <v>6</v>
      </c>
      <c r="C3" s="25" t="s">
        <v>0</v>
      </c>
      <c r="D3" s="26" t="s">
        <v>1</v>
      </c>
      <c r="E3" s="26" t="s">
        <v>2</v>
      </c>
      <c r="F3" s="26" t="s">
        <v>3</v>
      </c>
      <c r="G3" s="26" t="s">
        <v>4</v>
      </c>
      <c r="H3" s="27" t="s">
        <v>5</v>
      </c>
    </row>
    <row r="4" spans="1:8" ht="16.5" customHeight="1">
      <c r="A4" s="4">
        <v>1</v>
      </c>
      <c r="B4" s="94">
        <v>0.375</v>
      </c>
      <c r="C4" s="90" t="s">
        <v>272</v>
      </c>
      <c r="D4" s="5" t="s">
        <v>273</v>
      </c>
      <c r="E4" s="5" t="s">
        <v>274</v>
      </c>
      <c r="F4" s="5" t="s">
        <v>275</v>
      </c>
      <c r="G4" s="5" t="s">
        <v>276</v>
      </c>
      <c r="H4" s="19" t="s">
        <v>277</v>
      </c>
    </row>
    <row r="5" spans="1:8" ht="16.5" customHeight="1">
      <c r="A5" s="6">
        <v>2</v>
      </c>
      <c r="B5" s="95">
        <v>0.3923611111111111</v>
      </c>
      <c r="C5" s="86" t="s">
        <v>278</v>
      </c>
      <c r="D5" s="3" t="s">
        <v>279</v>
      </c>
      <c r="E5" s="3" t="s">
        <v>280</v>
      </c>
      <c r="F5" s="3" t="s">
        <v>281</v>
      </c>
      <c r="G5" s="3" t="s">
        <v>282</v>
      </c>
      <c r="H5" s="20" t="s">
        <v>283</v>
      </c>
    </row>
    <row r="6" spans="1:8" ht="16.5" customHeight="1">
      <c r="A6" s="6">
        <v>3</v>
      </c>
      <c r="B6" s="95">
        <v>0.40972222222222227</v>
      </c>
      <c r="C6" s="86" t="s">
        <v>284</v>
      </c>
      <c r="D6" s="3" t="s">
        <v>285</v>
      </c>
      <c r="E6" s="3" t="s">
        <v>286</v>
      </c>
      <c r="F6" s="3" t="s">
        <v>287</v>
      </c>
      <c r="G6" s="3" t="s">
        <v>288</v>
      </c>
      <c r="H6" s="20" t="s">
        <v>289</v>
      </c>
    </row>
    <row r="7" spans="1:8" ht="16.5" customHeight="1">
      <c r="A7" s="6">
        <v>4</v>
      </c>
      <c r="B7" s="95">
        <v>0.4236111111111111</v>
      </c>
      <c r="C7" s="86" t="s">
        <v>290</v>
      </c>
      <c r="D7" s="3" t="s">
        <v>291</v>
      </c>
      <c r="E7" s="3" t="s">
        <v>292</v>
      </c>
      <c r="F7" s="3" t="s">
        <v>293</v>
      </c>
      <c r="G7" s="3" t="s">
        <v>294</v>
      </c>
      <c r="H7" s="20"/>
    </row>
    <row r="8" spans="1:8" ht="16.5" customHeight="1">
      <c r="A8" s="6">
        <v>5</v>
      </c>
      <c r="B8" s="95">
        <v>0.4375</v>
      </c>
      <c r="C8" s="86" t="s">
        <v>295</v>
      </c>
      <c r="D8" s="3" t="s">
        <v>296</v>
      </c>
      <c r="E8" s="3" t="s">
        <v>297</v>
      </c>
      <c r="F8" s="3" t="s">
        <v>298</v>
      </c>
      <c r="G8" s="3" t="s">
        <v>299</v>
      </c>
      <c r="H8" s="20" t="s">
        <v>300</v>
      </c>
    </row>
    <row r="9" spans="1:8" ht="16.5" customHeight="1">
      <c r="A9" s="6">
        <v>6</v>
      </c>
      <c r="B9" s="95">
        <v>0.4513888888888889</v>
      </c>
      <c r="C9" s="71" t="s">
        <v>301</v>
      </c>
      <c r="D9" s="33" t="s">
        <v>302</v>
      </c>
      <c r="E9" s="33" t="s">
        <v>303</v>
      </c>
      <c r="F9" s="33" t="s">
        <v>304</v>
      </c>
      <c r="G9" s="33" t="s">
        <v>305</v>
      </c>
      <c r="H9" s="34" t="s">
        <v>306</v>
      </c>
    </row>
    <row r="10" spans="1:8" ht="16.5" customHeight="1">
      <c r="A10" s="6">
        <v>7</v>
      </c>
      <c r="B10" s="95">
        <v>0.46527777777777773</v>
      </c>
      <c r="C10" s="71" t="s">
        <v>307</v>
      </c>
      <c r="D10" s="33" t="s">
        <v>308</v>
      </c>
      <c r="E10" s="33" t="s">
        <v>309</v>
      </c>
      <c r="F10" s="33" t="s">
        <v>310</v>
      </c>
      <c r="G10" s="33" t="s">
        <v>311</v>
      </c>
      <c r="H10" s="34"/>
    </row>
    <row r="11" spans="1:8" ht="16.5" customHeight="1" thickBot="1">
      <c r="A11" s="29">
        <v>8</v>
      </c>
      <c r="B11" s="98">
        <v>0.4791666666666667</v>
      </c>
      <c r="C11" s="87" t="s">
        <v>312</v>
      </c>
      <c r="D11" s="35" t="s">
        <v>313</v>
      </c>
      <c r="E11" s="35" t="s">
        <v>314</v>
      </c>
      <c r="F11" s="35" t="s">
        <v>315</v>
      </c>
      <c r="G11" s="35" t="s">
        <v>316</v>
      </c>
      <c r="H11" s="36"/>
    </row>
    <row r="12" spans="1:8" ht="16.5" customHeight="1" thickTop="1">
      <c r="A12" s="28">
        <v>9</v>
      </c>
      <c r="B12" s="97">
        <v>0.5</v>
      </c>
      <c r="C12" s="92" t="s">
        <v>317</v>
      </c>
      <c r="D12" s="31" t="s">
        <v>318</v>
      </c>
      <c r="E12" s="31" t="s">
        <v>319</v>
      </c>
      <c r="F12" s="31" t="s">
        <v>320</v>
      </c>
      <c r="G12" s="31" t="s">
        <v>321</v>
      </c>
      <c r="H12" s="32" t="s">
        <v>322</v>
      </c>
    </row>
    <row r="13" spans="1:8" ht="16.5" customHeight="1">
      <c r="A13" s="3">
        <v>10</v>
      </c>
      <c r="B13" s="95">
        <v>0.5208333333333334</v>
      </c>
      <c r="C13" s="71" t="s">
        <v>323</v>
      </c>
      <c r="D13" s="33" t="s">
        <v>324</v>
      </c>
      <c r="E13" s="33" t="s">
        <v>325</v>
      </c>
      <c r="F13" s="33" t="s">
        <v>326</v>
      </c>
      <c r="G13" s="33" t="s">
        <v>327</v>
      </c>
      <c r="H13" s="34" t="s">
        <v>328</v>
      </c>
    </row>
    <row r="14" spans="1:8" ht="16.5" customHeight="1">
      <c r="A14" s="6">
        <v>11</v>
      </c>
      <c r="B14" s="95">
        <v>0.5416666666666666</v>
      </c>
      <c r="C14" s="86" t="s">
        <v>329</v>
      </c>
      <c r="D14" s="3" t="s">
        <v>330</v>
      </c>
      <c r="E14" s="3" t="s">
        <v>331</v>
      </c>
      <c r="F14" s="71" t="s">
        <v>332</v>
      </c>
      <c r="G14" s="71" t="s">
        <v>333</v>
      </c>
      <c r="H14" s="34" t="s">
        <v>334</v>
      </c>
    </row>
    <row r="15" spans="1:8" ht="16.5" customHeight="1">
      <c r="A15" s="6">
        <v>12</v>
      </c>
      <c r="B15" s="95">
        <v>0.5590277777777778</v>
      </c>
      <c r="C15" s="86" t="s">
        <v>335</v>
      </c>
      <c r="D15" s="3" t="s">
        <v>336</v>
      </c>
      <c r="E15" s="3" t="s">
        <v>337</v>
      </c>
      <c r="F15" s="71" t="s">
        <v>338</v>
      </c>
      <c r="G15" s="71" t="s">
        <v>339</v>
      </c>
      <c r="H15" s="34" t="s">
        <v>340</v>
      </c>
    </row>
    <row r="16" spans="1:8" ht="16.5" customHeight="1" thickBot="1">
      <c r="A16" s="29">
        <v>13</v>
      </c>
      <c r="B16" s="98">
        <v>0.576388888888889</v>
      </c>
      <c r="C16" s="93" t="s">
        <v>341</v>
      </c>
      <c r="D16" s="69" t="s">
        <v>342</v>
      </c>
      <c r="E16" s="69" t="s">
        <v>343</v>
      </c>
      <c r="F16" s="87" t="s">
        <v>344</v>
      </c>
      <c r="G16" s="87" t="s">
        <v>345</v>
      </c>
      <c r="H16" s="36" t="s">
        <v>346</v>
      </c>
    </row>
    <row r="17" spans="1:8" ht="16.5" customHeight="1" thickTop="1">
      <c r="A17" s="9">
        <v>14</v>
      </c>
      <c r="B17" s="99">
        <v>0.5972222222222222</v>
      </c>
      <c r="C17" s="65" t="s">
        <v>158</v>
      </c>
      <c r="D17" s="10" t="s">
        <v>159</v>
      </c>
      <c r="E17" s="10" t="s">
        <v>160</v>
      </c>
      <c r="F17" s="70" t="s">
        <v>161</v>
      </c>
      <c r="G17" s="70" t="s">
        <v>13</v>
      </c>
      <c r="H17" s="38" t="s">
        <v>162</v>
      </c>
    </row>
    <row r="18" spans="1:8" ht="16.5" customHeight="1">
      <c r="A18" s="7">
        <v>15</v>
      </c>
      <c r="B18" s="96">
        <v>0.6180555555555556</v>
      </c>
      <c r="C18" s="91" t="s">
        <v>163</v>
      </c>
      <c r="D18" s="8" t="s">
        <v>164</v>
      </c>
      <c r="E18" s="8" t="s">
        <v>165</v>
      </c>
      <c r="F18" s="8" t="s">
        <v>166</v>
      </c>
      <c r="G18" s="8" t="s">
        <v>14</v>
      </c>
      <c r="H18" s="109" t="s">
        <v>167</v>
      </c>
    </row>
    <row r="19" spans="1:8" ht="16.5" customHeight="1">
      <c r="A19" s="88">
        <v>16</v>
      </c>
      <c r="B19" s="95">
        <v>0.638888888888889</v>
      </c>
      <c r="C19" s="86" t="s">
        <v>168</v>
      </c>
      <c r="D19" s="3" t="s">
        <v>169</v>
      </c>
      <c r="E19" s="3" t="s">
        <v>151</v>
      </c>
      <c r="F19" s="3"/>
      <c r="G19" s="3"/>
      <c r="H19" s="34" t="s">
        <v>152</v>
      </c>
    </row>
    <row r="20" spans="1:8" ht="16.5" customHeight="1">
      <c r="A20" s="139">
        <v>17</v>
      </c>
      <c r="B20" s="140">
        <v>0.65625</v>
      </c>
      <c r="C20" s="141" t="s">
        <v>170</v>
      </c>
      <c r="D20" s="142" t="s">
        <v>171</v>
      </c>
      <c r="E20" s="142" t="s">
        <v>172</v>
      </c>
      <c r="F20" s="142" t="s">
        <v>173</v>
      </c>
      <c r="G20" s="142" t="s">
        <v>174</v>
      </c>
      <c r="H20" s="143" t="s">
        <v>175</v>
      </c>
    </row>
    <row r="21" spans="1:8" ht="16.5" customHeight="1" thickBot="1">
      <c r="A21" s="144">
        <v>18</v>
      </c>
      <c r="B21" s="145">
        <v>0.6736111111111112</v>
      </c>
      <c r="C21" s="146" t="s">
        <v>176</v>
      </c>
      <c r="D21" s="147" t="s">
        <v>177</v>
      </c>
      <c r="E21" s="147" t="s">
        <v>153</v>
      </c>
      <c r="F21" s="147" t="s">
        <v>178</v>
      </c>
      <c r="G21" s="147" t="s">
        <v>179</v>
      </c>
      <c r="H21" s="148" t="s">
        <v>154</v>
      </c>
    </row>
    <row r="22" spans="1:8" ht="16.5" customHeight="1">
      <c r="A22" s="15"/>
      <c r="B22" s="149" t="s">
        <v>436</v>
      </c>
      <c r="C22" s="15"/>
      <c r="D22" s="15"/>
      <c r="E22" s="15"/>
      <c r="F22" s="77"/>
      <c r="G22" s="77"/>
      <c r="H22" s="77"/>
    </row>
    <row r="23" spans="1:8" ht="16.5" customHeight="1">
      <c r="A23" s="15"/>
      <c r="B23" s="89"/>
      <c r="C23" s="15"/>
      <c r="D23" s="15"/>
      <c r="E23" s="15"/>
      <c r="F23" s="77"/>
      <c r="G23" s="77"/>
      <c r="H23" s="77"/>
    </row>
    <row r="24" spans="2:7" ht="12.75">
      <c r="B24" s="1"/>
      <c r="F24" s="60"/>
      <c r="G24" s="60"/>
    </row>
    <row r="25" spans="2:7" ht="16.5" thickBot="1">
      <c r="B25" s="185">
        <v>41863</v>
      </c>
      <c r="C25" s="186"/>
      <c r="D25" s="156" t="s">
        <v>437</v>
      </c>
      <c r="F25" s="60"/>
      <c r="G25" s="60"/>
    </row>
    <row r="26" spans="1:8" ht="15" customHeight="1" thickBot="1">
      <c r="A26" s="23"/>
      <c r="B26" s="24" t="s">
        <v>7</v>
      </c>
      <c r="C26" s="25" t="s">
        <v>0</v>
      </c>
      <c r="D26" s="26" t="s">
        <v>1</v>
      </c>
      <c r="E26" s="26" t="s">
        <v>2</v>
      </c>
      <c r="F26" s="61" t="s">
        <v>3</v>
      </c>
      <c r="G26" s="61" t="s">
        <v>4</v>
      </c>
      <c r="H26" s="27" t="s">
        <v>5</v>
      </c>
    </row>
    <row r="27" spans="1:8" ht="16.5" customHeight="1">
      <c r="A27" s="4">
        <v>1</v>
      </c>
      <c r="B27" s="150">
        <v>0.375</v>
      </c>
      <c r="C27" s="4" t="s">
        <v>348</v>
      </c>
      <c r="D27" s="5" t="s">
        <v>349</v>
      </c>
      <c r="E27" s="5" t="s">
        <v>350</v>
      </c>
      <c r="F27" s="62" t="s">
        <v>351</v>
      </c>
      <c r="G27" s="62" t="s">
        <v>352</v>
      </c>
      <c r="H27" s="19" t="s">
        <v>353</v>
      </c>
    </row>
    <row r="28" spans="1:8" ht="16.5" customHeight="1">
      <c r="A28" s="6">
        <v>2</v>
      </c>
      <c r="B28" s="157">
        <v>0.3888888888888889</v>
      </c>
      <c r="C28" s="6" t="s">
        <v>354</v>
      </c>
      <c r="D28" s="3" t="s">
        <v>355</v>
      </c>
      <c r="E28" s="3" t="s">
        <v>356</v>
      </c>
      <c r="F28" s="33" t="s">
        <v>357</v>
      </c>
      <c r="G28" s="33" t="s">
        <v>358</v>
      </c>
      <c r="H28" s="20" t="s">
        <v>359</v>
      </c>
    </row>
    <row r="29" spans="1:8" ht="16.5" customHeight="1">
      <c r="A29" s="6">
        <v>3</v>
      </c>
      <c r="B29" s="157">
        <v>0.40277777777777773</v>
      </c>
      <c r="C29" s="6" t="s">
        <v>360</v>
      </c>
      <c r="D29" s="3" t="s">
        <v>361</v>
      </c>
      <c r="E29" s="3" t="s">
        <v>362</v>
      </c>
      <c r="F29" s="33" t="s">
        <v>363</v>
      </c>
      <c r="G29" s="33" t="s">
        <v>364</v>
      </c>
      <c r="H29" s="20" t="s">
        <v>365</v>
      </c>
    </row>
    <row r="30" spans="1:8" ht="16.5" customHeight="1">
      <c r="A30" s="6">
        <v>4</v>
      </c>
      <c r="B30" s="157">
        <v>0.4166666666666667</v>
      </c>
      <c r="C30" s="6" t="s">
        <v>366</v>
      </c>
      <c r="D30" s="3" t="s">
        <v>367</v>
      </c>
      <c r="E30" s="3" t="s">
        <v>368</v>
      </c>
      <c r="F30" s="33" t="s">
        <v>369</v>
      </c>
      <c r="G30" s="33" t="s">
        <v>370</v>
      </c>
      <c r="H30" s="66"/>
    </row>
    <row r="31" spans="1:8" ht="16.5" customHeight="1">
      <c r="A31" s="6">
        <v>5</v>
      </c>
      <c r="B31" s="157">
        <v>0.4305555555555556</v>
      </c>
      <c r="C31" s="6" t="s">
        <v>371</v>
      </c>
      <c r="D31" s="3" t="s">
        <v>372</v>
      </c>
      <c r="E31" s="3" t="s">
        <v>373</v>
      </c>
      <c r="F31" s="33" t="s">
        <v>374</v>
      </c>
      <c r="G31" s="33" t="s">
        <v>375</v>
      </c>
      <c r="H31" s="66" t="s">
        <v>376</v>
      </c>
    </row>
    <row r="32" spans="1:8" ht="16.5" customHeight="1">
      <c r="A32" s="6">
        <v>6</v>
      </c>
      <c r="B32" s="158">
        <v>0.4444444444444444</v>
      </c>
      <c r="C32" s="71" t="s">
        <v>377</v>
      </c>
      <c r="D32" s="33" t="s">
        <v>378</v>
      </c>
      <c r="E32" s="33" t="s">
        <v>379</v>
      </c>
      <c r="F32" s="33" t="s">
        <v>380</v>
      </c>
      <c r="G32" s="33" t="s">
        <v>381</v>
      </c>
      <c r="H32" s="34" t="s">
        <v>382</v>
      </c>
    </row>
    <row r="33" spans="1:8" ht="16.5" customHeight="1" thickBot="1">
      <c r="A33" s="29">
        <v>7</v>
      </c>
      <c r="B33" s="159">
        <v>0.4583333333333333</v>
      </c>
      <c r="C33" s="87" t="s">
        <v>383</v>
      </c>
      <c r="D33" s="35" t="s">
        <v>384</v>
      </c>
      <c r="E33" s="35" t="s">
        <v>385</v>
      </c>
      <c r="F33" s="35" t="s">
        <v>386</v>
      </c>
      <c r="G33" s="35" t="s">
        <v>387</v>
      </c>
      <c r="H33" s="36"/>
    </row>
    <row r="34" spans="1:8" ht="16.5" customHeight="1" thickTop="1">
      <c r="A34" s="9">
        <v>8</v>
      </c>
      <c r="B34" s="160">
        <v>0.4756944444444444</v>
      </c>
      <c r="C34" s="70" t="s">
        <v>347</v>
      </c>
      <c r="D34" s="37" t="s">
        <v>388</v>
      </c>
      <c r="E34" s="37" t="s">
        <v>389</v>
      </c>
      <c r="F34" s="37" t="s">
        <v>390</v>
      </c>
      <c r="G34" s="37" t="s">
        <v>391</v>
      </c>
      <c r="H34" s="38" t="s">
        <v>392</v>
      </c>
    </row>
    <row r="35" spans="1:8" ht="16.5" customHeight="1">
      <c r="A35" s="6">
        <v>9</v>
      </c>
      <c r="B35" s="158">
        <v>0.4895833333333333</v>
      </c>
      <c r="C35" s="71" t="s">
        <v>393</v>
      </c>
      <c r="D35" s="110" t="s">
        <v>394</v>
      </c>
      <c r="E35" s="110" t="s">
        <v>395</v>
      </c>
      <c r="F35" s="110" t="s">
        <v>396</v>
      </c>
      <c r="G35" s="110" t="s">
        <v>397</v>
      </c>
      <c r="H35" s="111" t="s">
        <v>398</v>
      </c>
    </row>
    <row r="36" spans="1:8" ht="16.5" customHeight="1">
      <c r="A36" s="6">
        <v>10</v>
      </c>
      <c r="B36" s="161">
        <v>0.5069444444444444</v>
      </c>
      <c r="C36" s="112" t="s">
        <v>399</v>
      </c>
      <c r="D36" s="113" t="s">
        <v>400</v>
      </c>
      <c r="E36" s="110" t="s">
        <v>401</v>
      </c>
      <c r="F36" s="114" t="s">
        <v>402</v>
      </c>
      <c r="G36" s="114" t="s">
        <v>403</v>
      </c>
      <c r="H36" s="111" t="s">
        <v>404</v>
      </c>
    </row>
    <row r="37" spans="1:8" ht="16.5" customHeight="1">
      <c r="A37" s="6">
        <v>11</v>
      </c>
      <c r="B37" s="157">
        <v>0.5243055555555556</v>
      </c>
      <c r="C37" s="6" t="s">
        <v>405</v>
      </c>
      <c r="D37" s="3" t="s">
        <v>406</v>
      </c>
      <c r="E37" s="3" t="s">
        <v>407</v>
      </c>
      <c r="F37" s="3" t="s">
        <v>408</v>
      </c>
      <c r="G37" s="33" t="s">
        <v>409</v>
      </c>
      <c r="H37" s="34" t="s">
        <v>410</v>
      </c>
    </row>
    <row r="38" spans="1:8" ht="16.5" customHeight="1" thickBot="1">
      <c r="A38" s="29">
        <v>12</v>
      </c>
      <c r="B38" s="162">
        <v>0.5416666666666666</v>
      </c>
      <c r="C38" s="29" t="s">
        <v>411</v>
      </c>
      <c r="D38" s="69" t="s">
        <v>412</v>
      </c>
      <c r="E38" s="69" t="s">
        <v>413</v>
      </c>
      <c r="F38" s="69" t="s">
        <v>414</v>
      </c>
      <c r="G38" s="35" t="s">
        <v>415</v>
      </c>
      <c r="H38" s="36" t="s">
        <v>416</v>
      </c>
    </row>
    <row r="39" spans="1:8" ht="16.5" customHeight="1" thickTop="1">
      <c r="A39" s="167">
        <v>13</v>
      </c>
      <c r="B39" s="158">
        <v>0.5590277777777778</v>
      </c>
      <c r="C39" s="168" t="s">
        <v>170</v>
      </c>
      <c r="D39" s="169" t="s">
        <v>171</v>
      </c>
      <c r="E39" s="169" t="s">
        <v>172</v>
      </c>
      <c r="F39" s="169" t="s">
        <v>173</v>
      </c>
      <c r="G39" s="169" t="s">
        <v>174</v>
      </c>
      <c r="H39" s="170" t="s">
        <v>175</v>
      </c>
    </row>
    <row r="40" spans="1:8" ht="16.5" customHeight="1" thickBot="1">
      <c r="A40" s="171">
        <v>14</v>
      </c>
      <c r="B40" s="163">
        <v>0.576388888888889</v>
      </c>
      <c r="C40" s="172" t="s">
        <v>176</v>
      </c>
      <c r="D40" s="173" t="s">
        <v>177</v>
      </c>
      <c r="E40" s="173" t="s">
        <v>153</v>
      </c>
      <c r="F40" s="173" t="s">
        <v>178</v>
      </c>
      <c r="G40" s="173" t="s">
        <v>179</v>
      </c>
      <c r="H40" s="174" t="s">
        <v>154</v>
      </c>
    </row>
    <row r="41" spans="1:8" ht="16.5" customHeight="1">
      <c r="A41" s="9">
        <v>15</v>
      </c>
      <c r="B41" s="164">
        <v>0.59375</v>
      </c>
      <c r="C41" s="9" t="s">
        <v>180</v>
      </c>
      <c r="D41" s="10" t="s">
        <v>181</v>
      </c>
      <c r="E41" s="10" t="s">
        <v>50</v>
      </c>
      <c r="F41" s="10"/>
      <c r="G41" s="37"/>
      <c r="H41" s="103" t="s">
        <v>182</v>
      </c>
    </row>
    <row r="42" spans="1:8" ht="16.5" customHeight="1">
      <c r="A42" s="6">
        <v>16</v>
      </c>
      <c r="B42" s="157">
        <v>0.611111111111111</v>
      </c>
      <c r="C42" s="115" t="s">
        <v>183</v>
      </c>
      <c r="D42" s="116" t="s">
        <v>184</v>
      </c>
      <c r="E42" s="117" t="s">
        <v>51</v>
      </c>
      <c r="F42" s="175" t="s">
        <v>15</v>
      </c>
      <c r="G42" s="176" t="s">
        <v>17</v>
      </c>
      <c r="H42" s="66" t="s">
        <v>185</v>
      </c>
    </row>
    <row r="43" spans="1:8" ht="16.5" customHeight="1">
      <c r="A43" s="6">
        <v>17</v>
      </c>
      <c r="B43" s="157">
        <v>0.6284722222222222</v>
      </c>
      <c r="C43" s="6" t="s">
        <v>186</v>
      </c>
      <c r="D43" s="3" t="s">
        <v>187</v>
      </c>
      <c r="E43" s="3" t="s">
        <v>52</v>
      </c>
      <c r="F43" s="169" t="s">
        <v>16</v>
      </c>
      <c r="G43" s="169" t="s">
        <v>18</v>
      </c>
      <c r="H43" s="66" t="s">
        <v>155</v>
      </c>
    </row>
    <row r="44" spans="1:8" ht="16.5" customHeight="1">
      <c r="A44" s="7">
        <v>18</v>
      </c>
      <c r="B44" s="165">
        <v>0.6458333333333334</v>
      </c>
      <c r="C44" s="7" t="s">
        <v>188</v>
      </c>
      <c r="D44" s="8" t="s">
        <v>189</v>
      </c>
      <c r="E44" s="8" t="s">
        <v>53</v>
      </c>
      <c r="F44" s="8"/>
      <c r="G44" s="8"/>
      <c r="H44" s="100" t="s">
        <v>156</v>
      </c>
    </row>
    <row r="45" spans="1:8" ht="16.5" customHeight="1" thickBot="1">
      <c r="A45" s="21">
        <v>19</v>
      </c>
      <c r="B45" s="166">
        <v>0.6631944444444444</v>
      </c>
      <c r="C45" s="21" t="s">
        <v>190</v>
      </c>
      <c r="D45" s="22" t="s">
        <v>191</v>
      </c>
      <c r="E45" s="22" t="s">
        <v>54</v>
      </c>
      <c r="F45" s="22"/>
      <c r="G45" s="22"/>
      <c r="H45" s="85" t="s">
        <v>157</v>
      </c>
    </row>
    <row r="47" spans="2:4" ht="16.5" thickBot="1">
      <c r="B47" s="187">
        <v>41863</v>
      </c>
      <c r="C47" s="188"/>
      <c r="D47" s="156" t="s">
        <v>439</v>
      </c>
    </row>
    <row r="48" spans="1:8" ht="15" customHeight="1" thickBot="1">
      <c r="A48" s="30"/>
      <c r="B48" s="181" t="s">
        <v>12</v>
      </c>
      <c r="C48" s="182"/>
      <c r="D48" s="106" t="s">
        <v>8</v>
      </c>
      <c r="E48" s="104" t="s">
        <v>9</v>
      </c>
      <c r="F48" s="104" t="s">
        <v>2</v>
      </c>
      <c r="G48" s="105" t="s">
        <v>3</v>
      </c>
      <c r="H48" s="15"/>
    </row>
    <row r="49" spans="1:8" ht="16.5" customHeight="1">
      <c r="A49" s="72">
        <v>1</v>
      </c>
      <c r="B49" s="189">
        <v>0.3958333333333333</v>
      </c>
      <c r="C49" s="190"/>
      <c r="D49" s="65">
        <v>1</v>
      </c>
      <c r="E49" s="10">
        <v>2</v>
      </c>
      <c r="F49" s="10">
        <v>3</v>
      </c>
      <c r="G49" s="103">
        <v>4</v>
      </c>
      <c r="H49" s="15"/>
    </row>
    <row r="50" spans="1:8" ht="16.5" customHeight="1">
      <c r="A50" s="73">
        <v>2</v>
      </c>
      <c r="B50" s="177">
        <v>0.4166666666666667</v>
      </c>
      <c r="C50" s="178"/>
      <c r="D50" s="71" t="s">
        <v>27</v>
      </c>
      <c r="E50" s="33" t="s">
        <v>28</v>
      </c>
      <c r="F50" s="33"/>
      <c r="G50" s="34"/>
      <c r="H50" s="15"/>
    </row>
    <row r="51" spans="1:8" ht="16.5" customHeight="1">
      <c r="A51" s="74">
        <v>3</v>
      </c>
      <c r="B51" s="177">
        <v>0.4375</v>
      </c>
      <c r="C51" s="178"/>
      <c r="D51" s="71">
        <v>5</v>
      </c>
      <c r="E51" s="33">
        <v>6</v>
      </c>
      <c r="F51" s="33">
        <v>7</v>
      </c>
      <c r="G51" s="34">
        <v>8</v>
      </c>
      <c r="H51" s="15"/>
    </row>
    <row r="52" spans="1:8" ht="16.5" customHeight="1">
      <c r="A52" s="73">
        <v>4</v>
      </c>
      <c r="B52" s="177">
        <v>0.4583333333333333</v>
      </c>
      <c r="C52" s="178"/>
      <c r="D52" s="71" t="s">
        <v>46</v>
      </c>
      <c r="E52" s="33" t="s">
        <v>47</v>
      </c>
      <c r="F52" s="33"/>
      <c r="G52" s="34"/>
      <c r="H52" s="15"/>
    </row>
    <row r="53" spans="1:8" ht="16.5" customHeight="1">
      <c r="A53" s="74">
        <v>5</v>
      </c>
      <c r="B53" s="177">
        <v>0.4791666666666667</v>
      </c>
      <c r="C53" s="178"/>
      <c r="D53" s="71">
        <v>9</v>
      </c>
      <c r="E53" s="33">
        <v>10</v>
      </c>
      <c r="F53" s="3"/>
      <c r="G53" s="20"/>
      <c r="H53" s="15"/>
    </row>
    <row r="54" spans="1:8" ht="16.5" customHeight="1">
      <c r="A54" s="73">
        <v>6</v>
      </c>
      <c r="B54" s="177">
        <v>0.5208333333333334</v>
      </c>
      <c r="C54" s="178"/>
      <c r="D54" s="71" t="s">
        <v>29</v>
      </c>
      <c r="E54" s="33" t="s">
        <v>30</v>
      </c>
      <c r="F54" s="3"/>
      <c r="G54" s="20"/>
      <c r="H54" s="15"/>
    </row>
    <row r="55" spans="1:8" ht="16.5" customHeight="1">
      <c r="A55" s="75">
        <v>7</v>
      </c>
      <c r="B55" s="177">
        <v>0.5625</v>
      </c>
      <c r="C55" s="178"/>
      <c r="D55" s="71">
        <v>11</v>
      </c>
      <c r="E55" s="33">
        <v>12</v>
      </c>
      <c r="F55" s="3"/>
      <c r="G55" s="20"/>
      <c r="H55" s="15"/>
    </row>
    <row r="56" spans="1:8" ht="16.5" customHeight="1">
      <c r="A56" s="75">
        <v>8</v>
      </c>
      <c r="B56" s="177"/>
      <c r="C56" s="178"/>
      <c r="D56" s="71"/>
      <c r="E56" s="33"/>
      <c r="F56" s="3"/>
      <c r="G56" s="20"/>
      <c r="H56" s="15"/>
    </row>
    <row r="57" spans="1:8" ht="16.5" customHeight="1" thickBot="1">
      <c r="A57" s="76">
        <v>9</v>
      </c>
      <c r="B57" s="179"/>
      <c r="C57" s="180"/>
      <c r="D57" s="107"/>
      <c r="E57" s="101"/>
      <c r="F57" s="22"/>
      <c r="G57" s="102"/>
      <c r="H57" s="15"/>
    </row>
  </sheetData>
  <sheetProtection/>
  <mergeCells count="13">
    <mergeCell ref="B2:C2"/>
    <mergeCell ref="B25:C25"/>
    <mergeCell ref="B47:C47"/>
    <mergeCell ref="B53:C53"/>
    <mergeCell ref="B49:C49"/>
    <mergeCell ref="B52:C52"/>
    <mergeCell ref="B56:C56"/>
    <mergeCell ref="B50:C50"/>
    <mergeCell ref="B51:C51"/>
    <mergeCell ref="B57:C57"/>
    <mergeCell ref="B48:C48"/>
    <mergeCell ref="B54:C54"/>
    <mergeCell ref="B55:C55"/>
  </mergeCells>
  <printOptions/>
  <pageMargins left="0.42" right="0.27" top="0.96" bottom="0.54" header="0.512" footer="0.512"/>
  <pageSetup horizontalDpi="600" verticalDpi="600" orientation="portrait" paperSize="9" scale="110" r:id="rId2"/>
  <headerFooter alignWithMargins="0">
    <oddHeader>&amp;C&amp;"ＭＳ Ｐゴシック,太字"&amp;18競技日程&amp;24
　</oddHeader>
  </headerFooter>
  <rowBreaks count="1" manualBreakCount="1">
    <brk id="4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A1">
      <selection activeCell="A1" sqref="A1:D1"/>
    </sheetView>
  </sheetViews>
  <sheetFormatPr defaultColWidth="9.00390625" defaultRowHeight="13.5"/>
  <cols>
    <col min="1" max="1" width="4.25390625" style="2" customWidth="1"/>
    <col min="2" max="2" width="10.25390625" style="2" customWidth="1"/>
    <col min="3" max="3" width="4.125" style="2" customWidth="1"/>
    <col min="4" max="4" width="10.25390625" style="2" customWidth="1"/>
    <col min="5" max="5" width="4.125" style="2" customWidth="1"/>
    <col min="6" max="6" width="10.25390625" style="2" customWidth="1"/>
    <col min="7" max="7" width="4.125" style="2" customWidth="1"/>
    <col min="8" max="8" width="10.25390625" style="2" customWidth="1"/>
    <col min="9" max="9" width="4.125" style="2" customWidth="1"/>
    <col min="10" max="10" width="10.25390625" style="2" customWidth="1"/>
    <col min="11" max="11" width="4.125" style="2" customWidth="1"/>
    <col min="12" max="12" width="10.25390625" style="2" customWidth="1"/>
    <col min="13" max="14" width="6.00390625" style="2" customWidth="1"/>
    <col min="15" max="16384" width="9.00390625" style="2" customWidth="1"/>
  </cols>
  <sheetData>
    <row r="1" spans="1:8" ht="16.5">
      <c r="A1" s="197" t="s">
        <v>24</v>
      </c>
      <c r="B1" s="197"/>
      <c r="C1" s="197"/>
      <c r="D1" s="197"/>
      <c r="F1" s="40" t="s">
        <v>117</v>
      </c>
      <c r="G1" s="40"/>
      <c r="H1" s="40" t="s">
        <v>33</v>
      </c>
    </row>
    <row r="2" ht="6.75" customHeight="1"/>
    <row r="3" spans="1:12" ht="12.75">
      <c r="A3" s="191" t="s">
        <v>34</v>
      </c>
      <c r="B3" s="191"/>
      <c r="C3" s="191" t="s">
        <v>35</v>
      </c>
      <c r="D3" s="191"/>
      <c r="E3" s="191" t="s">
        <v>36</v>
      </c>
      <c r="F3" s="191"/>
      <c r="G3" s="191" t="s">
        <v>37</v>
      </c>
      <c r="H3" s="191"/>
      <c r="I3" s="191" t="s">
        <v>38</v>
      </c>
      <c r="J3" s="191"/>
      <c r="K3" s="191" t="s">
        <v>39</v>
      </c>
      <c r="L3" s="191"/>
    </row>
    <row r="4" spans="1:12" ht="18.75" customHeight="1">
      <c r="A4" s="83" t="s">
        <v>112</v>
      </c>
      <c r="B4" s="78" t="s">
        <v>261</v>
      </c>
      <c r="C4" s="79" t="s">
        <v>60</v>
      </c>
      <c r="D4" s="78" t="s">
        <v>236</v>
      </c>
      <c r="E4" s="79" t="s">
        <v>61</v>
      </c>
      <c r="F4" s="78" t="s">
        <v>202</v>
      </c>
      <c r="G4" s="79" t="s">
        <v>62</v>
      </c>
      <c r="H4" s="78" t="s">
        <v>200</v>
      </c>
      <c r="I4" s="79" t="s">
        <v>63</v>
      </c>
      <c r="J4" s="78" t="s">
        <v>206</v>
      </c>
      <c r="K4" s="79" t="s">
        <v>64</v>
      </c>
      <c r="L4" s="78" t="s">
        <v>208</v>
      </c>
    </row>
    <row r="5" spans="1:12" ht="18.75" customHeight="1">
      <c r="A5" s="83" t="s">
        <v>113</v>
      </c>
      <c r="B5" s="78" t="s">
        <v>260</v>
      </c>
      <c r="C5" s="79" t="s">
        <v>65</v>
      </c>
      <c r="D5" s="78" t="s">
        <v>201</v>
      </c>
      <c r="E5" s="79" t="s">
        <v>66</v>
      </c>
      <c r="F5" s="78" t="s">
        <v>254</v>
      </c>
      <c r="G5" s="79" t="s">
        <v>67</v>
      </c>
      <c r="H5" s="78" t="s">
        <v>198</v>
      </c>
      <c r="I5" s="79" t="s">
        <v>68</v>
      </c>
      <c r="J5" s="78" t="s">
        <v>207</v>
      </c>
      <c r="K5" s="79" t="s">
        <v>69</v>
      </c>
      <c r="L5" s="78" t="s">
        <v>209</v>
      </c>
    </row>
    <row r="6" spans="1:12" ht="18.75" customHeight="1">
      <c r="A6" s="83" t="s">
        <v>114</v>
      </c>
      <c r="B6" s="78" t="s">
        <v>262</v>
      </c>
      <c r="C6" s="79" t="s">
        <v>70</v>
      </c>
      <c r="D6" s="78" t="s">
        <v>199</v>
      </c>
      <c r="E6" s="79" t="s">
        <v>71</v>
      </c>
      <c r="F6" s="78" t="s">
        <v>255</v>
      </c>
      <c r="G6" s="79" t="s">
        <v>72</v>
      </c>
      <c r="H6" s="78" t="s">
        <v>203</v>
      </c>
      <c r="I6" s="79" t="s">
        <v>73</v>
      </c>
      <c r="J6" s="78" t="s">
        <v>263</v>
      </c>
      <c r="K6" s="79" t="s">
        <v>74</v>
      </c>
      <c r="L6" s="78" t="s">
        <v>210</v>
      </c>
    </row>
    <row r="7" spans="1:12" ht="18.75" customHeight="1">
      <c r="A7" s="83" t="s">
        <v>115</v>
      </c>
      <c r="B7" s="78" t="s">
        <v>195</v>
      </c>
      <c r="C7" s="79" t="s">
        <v>75</v>
      </c>
      <c r="D7" s="78" t="s">
        <v>253</v>
      </c>
      <c r="E7" s="79" t="s">
        <v>76</v>
      </c>
      <c r="F7" s="78" t="s">
        <v>193</v>
      </c>
      <c r="G7" s="79" t="s">
        <v>77</v>
      </c>
      <c r="H7" s="78" t="s">
        <v>204</v>
      </c>
      <c r="I7" s="79" t="s">
        <v>78</v>
      </c>
      <c r="J7" s="78" t="s">
        <v>197</v>
      </c>
      <c r="K7" s="79" t="s">
        <v>79</v>
      </c>
      <c r="L7" s="78" t="s">
        <v>246</v>
      </c>
    </row>
    <row r="8" spans="1:12" ht="18.75" customHeight="1">
      <c r="A8" s="83" t="s">
        <v>116</v>
      </c>
      <c r="B8" s="78" t="s">
        <v>257</v>
      </c>
      <c r="C8" s="79" t="s">
        <v>80</v>
      </c>
      <c r="D8" s="78" t="s">
        <v>256</v>
      </c>
      <c r="E8" s="79" t="s">
        <v>81</v>
      </c>
      <c r="F8" s="78" t="s">
        <v>241</v>
      </c>
      <c r="G8" s="79" t="s">
        <v>82</v>
      </c>
      <c r="H8" s="78" t="s">
        <v>205</v>
      </c>
      <c r="I8" s="79" t="s">
        <v>83</v>
      </c>
      <c r="J8" s="78" t="s">
        <v>194</v>
      </c>
      <c r="K8" s="79" t="s">
        <v>84</v>
      </c>
      <c r="L8" s="78" t="s">
        <v>264</v>
      </c>
    </row>
    <row r="9" spans="1:8" ht="13.5" customHeight="1">
      <c r="A9" s="68"/>
      <c r="B9" s="68"/>
      <c r="C9" s="68"/>
      <c r="D9" s="68"/>
      <c r="E9" s="68"/>
      <c r="F9" s="68"/>
      <c r="G9" s="68"/>
      <c r="H9" s="68"/>
    </row>
    <row r="11" spans="1:12" ht="12.75">
      <c r="A11" s="191" t="s">
        <v>19</v>
      </c>
      <c r="B11" s="191"/>
      <c r="C11" s="191" t="s">
        <v>20</v>
      </c>
      <c r="D11" s="191"/>
      <c r="E11" s="191" t="s">
        <v>21</v>
      </c>
      <c r="F11" s="191"/>
      <c r="G11" s="191" t="s">
        <v>22</v>
      </c>
      <c r="H11" s="191"/>
      <c r="I11" s="191" t="s">
        <v>23</v>
      </c>
      <c r="J11" s="191"/>
      <c r="K11" s="191" t="s">
        <v>58</v>
      </c>
      <c r="L11" s="191"/>
    </row>
    <row r="12" spans="1:12" ht="18.75" customHeight="1">
      <c r="A12" s="79" t="s">
        <v>85</v>
      </c>
      <c r="B12" s="78" t="s">
        <v>258</v>
      </c>
      <c r="C12" s="79" t="s">
        <v>86</v>
      </c>
      <c r="D12" s="78" t="s">
        <v>265</v>
      </c>
      <c r="E12" s="79" t="s">
        <v>87</v>
      </c>
      <c r="F12" s="78" t="s">
        <v>267</v>
      </c>
      <c r="G12" s="79" t="s">
        <v>88</v>
      </c>
      <c r="H12" s="78" t="s">
        <v>238</v>
      </c>
      <c r="I12" s="79" t="s">
        <v>89</v>
      </c>
      <c r="J12" s="78" t="s">
        <v>233</v>
      </c>
      <c r="K12" s="79" t="s">
        <v>90</v>
      </c>
      <c r="L12" s="78" t="s">
        <v>224</v>
      </c>
    </row>
    <row r="13" spans="1:12" ht="18.75" customHeight="1">
      <c r="A13" s="79" t="s">
        <v>91</v>
      </c>
      <c r="B13" s="78" t="s">
        <v>228</v>
      </c>
      <c r="C13" s="79" t="s">
        <v>92</v>
      </c>
      <c r="D13" s="78" t="s">
        <v>231</v>
      </c>
      <c r="E13" s="79" t="s">
        <v>93</v>
      </c>
      <c r="F13" s="78" t="s">
        <v>243</v>
      </c>
      <c r="G13" s="79" t="s">
        <v>94</v>
      </c>
      <c r="H13" s="78" t="s">
        <v>213</v>
      </c>
      <c r="I13" s="79" t="s">
        <v>95</v>
      </c>
      <c r="J13" s="78" t="s">
        <v>211</v>
      </c>
      <c r="K13" s="79" t="s">
        <v>96</v>
      </c>
      <c r="L13" s="78" t="s">
        <v>259</v>
      </c>
    </row>
    <row r="14" spans="1:12" ht="18.75" customHeight="1">
      <c r="A14" s="79" t="s">
        <v>97</v>
      </c>
      <c r="B14" s="78" t="s">
        <v>217</v>
      </c>
      <c r="C14" s="79" t="s">
        <v>98</v>
      </c>
      <c r="D14" s="78" t="s">
        <v>242</v>
      </c>
      <c r="E14" s="79" t="s">
        <v>99</v>
      </c>
      <c r="F14" s="78" t="s">
        <v>268</v>
      </c>
      <c r="G14" s="79" t="s">
        <v>100</v>
      </c>
      <c r="H14" s="78" t="s">
        <v>214</v>
      </c>
      <c r="I14" s="79" t="s">
        <v>101</v>
      </c>
      <c r="J14" s="78" t="s">
        <v>244</v>
      </c>
      <c r="K14" s="79" t="s">
        <v>102</v>
      </c>
      <c r="L14" s="78" t="s">
        <v>271</v>
      </c>
    </row>
    <row r="15" spans="1:12" ht="18.75" customHeight="1">
      <c r="A15" s="79" t="s">
        <v>103</v>
      </c>
      <c r="B15" s="78" t="s">
        <v>245</v>
      </c>
      <c r="C15" s="79" t="s">
        <v>104</v>
      </c>
      <c r="D15" s="78" t="s">
        <v>232</v>
      </c>
      <c r="E15" s="79" t="s">
        <v>105</v>
      </c>
      <c r="F15" s="78" t="s">
        <v>216</v>
      </c>
      <c r="G15" s="79" t="s">
        <v>106</v>
      </c>
      <c r="H15" s="78" t="s">
        <v>215</v>
      </c>
      <c r="I15" s="79" t="s">
        <v>107</v>
      </c>
      <c r="J15" s="78" t="s">
        <v>212</v>
      </c>
      <c r="K15" s="79" t="s">
        <v>108</v>
      </c>
      <c r="L15" s="78" t="s">
        <v>196</v>
      </c>
    </row>
    <row r="16" spans="1:12" ht="18.75" customHeight="1">
      <c r="A16" s="81" t="s">
        <v>109</v>
      </c>
      <c r="B16" s="78" t="s">
        <v>218</v>
      </c>
      <c r="C16" s="79" t="s">
        <v>110</v>
      </c>
      <c r="D16" s="78" t="s">
        <v>266</v>
      </c>
      <c r="E16" s="79" t="s">
        <v>111</v>
      </c>
      <c r="F16" s="78" t="s">
        <v>269</v>
      </c>
      <c r="G16" s="82"/>
      <c r="H16" s="82"/>
      <c r="I16" s="82"/>
      <c r="J16" s="82"/>
      <c r="K16" s="79" t="s">
        <v>118</v>
      </c>
      <c r="L16" s="78" t="s">
        <v>270</v>
      </c>
    </row>
    <row r="17" spans="15:19" ht="12.75">
      <c r="O17"/>
      <c r="P17"/>
      <c r="Q17"/>
      <c r="R17"/>
      <c r="S17"/>
    </row>
    <row r="18" spans="1:8" ht="16.5">
      <c r="A18" s="197" t="s">
        <v>25</v>
      </c>
      <c r="B18" s="197"/>
      <c r="C18" s="197"/>
      <c r="D18" s="197"/>
      <c r="F18" s="40" t="s">
        <v>192</v>
      </c>
      <c r="H18" s="40" t="s">
        <v>33</v>
      </c>
    </row>
    <row r="19" ht="6.75" customHeight="1"/>
    <row r="20" spans="1:12" ht="12.75">
      <c r="A20" s="191" t="s">
        <v>40</v>
      </c>
      <c r="B20" s="191"/>
      <c r="C20" s="191" t="s">
        <v>41</v>
      </c>
      <c r="D20" s="191"/>
      <c r="E20" s="191" t="s">
        <v>42</v>
      </c>
      <c r="F20" s="191"/>
      <c r="G20" s="191" t="s">
        <v>43</v>
      </c>
      <c r="H20" s="191"/>
      <c r="I20" s="191" t="s">
        <v>44</v>
      </c>
      <c r="J20" s="191"/>
      <c r="K20" s="191" t="s">
        <v>45</v>
      </c>
      <c r="L20" s="191"/>
    </row>
    <row r="21" spans="1:12" ht="18.75" customHeight="1">
      <c r="A21" s="79" t="s">
        <v>112</v>
      </c>
      <c r="B21" s="78" t="s">
        <v>225</v>
      </c>
      <c r="C21" s="79" t="s">
        <v>119</v>
      </c>
      <c r="D21" s="78" t="s">
        <v>198</v>
      </c>
      <c r="E21" s="79" t="s">
        <v>126</v>
      </c>
      <c r="F21" s="78" t="s">
        <v>234</v>
      </c>
      <c r="G21" s="79" t="s">
        <v>132</v>
      </c>
      <c r="H21" s="80" t="s">
        <v>237</v>
      </c>
      <c r="I21" s="79" t="s">
        <v>137</v>
      </c>
      <c r="J21" s="78" t="s">
        <v>250</v>
      </c>
      <c r="K21" s="79" t="s">
        <v>143</v>
      </c>
      <c r="L21" s="78" t="s">
        <v>251</v>
      </c>
    </row>
    <row r="22" spans="1:12" ht="18.75" customHeight="1">
      <c r="A22" s="79" t="s">
        <v>113</v>
      </c>
      <c r="B22" s="78" t="s">
        <v>235</v>
      </c>
      <c r="C22" s="79" t="s">
        <v>120</v>
      </c>
      <c r="D22" s="78" t="s">
        <v>221</v>
      </c>
      <c r="E22" s="79" t="s">
        <v>127</v>
      </c>
      <c r="F22" s="78" t="s">
        <v>246</v>
      </c>
      <c r="G22" s="79" t="s">
        <v>133</v>
      </c>
      <c r="H22" s="78" t="s">
        <v>249</v>
      </c>
      <c r="I22" s="79" t="s">
        <v>138</v>
      </c>
      <c r="J22" s="78" t="s">
        <v>222</v>
      </c>
      <c r="K22" s="79" t="s">
        <v>144</v>
      </c>
      <c r="L22" s="78" t="s">
        <v>241</v>
      </c>
    </row>
    <row r="23" spans="1:12" ht="18.75" customHeight="1">
      <c r="A23" s="79" t="s">
        <v>114</v>
      </c>
      <c r="B23" s="78" t="s">
        <v>233</v>
      </c>
      <c r="C23" s="79" t="s">
        <v>121</v>
      </c>
      <c r="D23" s="78" t="s">
        <v>239</v>
      </c>
      <c r="E23" s="79" t="s">
        <v>128</v>
      </c>
      <c r="F23" s="78" t="s">
        <v>242</v>
      </c>
      <c r="G23" s="79" t="s">
        <v>240</v>
      </c>
      <c r="H23" s="78" t="s">
        <v>247</v>
      </c>
      <c r="I23" s="79" t="s">
        <v>139</v>
      </c>
      <c r="J23" s="78" t="s">
        <v>232</v>
      </c>
      <c r="K23" s="79" t="s">
        <v>145</v>
      </c>
      <c r="L23" s="78" t="s">
        <v>227</v>
      </c>
    </row>
    <row r="24" spans="1:12" ht="18.75" customHeight="1">
      <c r="A24" s="79" t="s">
        <v>115</v>
      </c>
      <c r="B24" s="78" t="s">
        <v>199</v>
      </c>
      <c r="C24" s="79" t="s">
        <v>122</v>
      </c>
      <c r="D24" s="78" t="s">
        <v>243</v>
      </c>
      <c r="E24" s="79" t="s">
        <v>129</v>
      </c>
      <c r="F24" s="78" t="s">
        <v>231</v>
      </c>
      <c r="G24" s="79" t="s">
        <v>134</v>
      </c>
      <c r="H24" s="78" t="s">
        <v>229</v>
      </c>
      <c r="I24" s="79" t="s">
        <v>140</v>
      </c>
      <c r="J24" s="78" t="s">
        <v>236</v>
      </c>
      <c r="K24" s="79" t="s">
        <v>147</v>
      </c>
      <c r="L24" s="78" t="s">
        <v>224</v>
      </c>
    </row>
    <row r="25" spans="1:12" ht="18.75" customHeight="1">
      <c r="A25" s="79" t="s">
        <v>116</v>
      </c>
      <c r="B25" s="78" t="s">
        <v>228</v>
      </c>
      <c r="C25" s="79" t="s">
        <v>123</v>
      </c>
      <c r="D25" s="78" t="s">
        <v>220</v>
      </c>
      <c r="E25" s="79" t="s">
        <v>130</v>
      </c>
      <c r="F25" s="78" t="s">
        <v>230</v>
      </c>
      <c r="G25" s="79" t="s">
        <v>135</v>
      </c>
      <c r="H25" s="78" t="s">
        <v>244</v>
      </c>
      <c r="I25" s="79" t="s">
        <v>141</v>
      </c>
      <c r="J25" s="78" t="s">
        <v>219</v>
      </c>
      <c r="K25" s="84" t="s">
        <v>146</v>
      </c>
      <c r="L25" s="78" t="s">
        <v>248</v>
      </c>
    </row>
    <row r="26" spans="1:10" ht="18.75" customHeight="1">
      <c r="A26" s="79" t="s">
        <v>125</v>
      </c>
      <c r="B26" s="3" t="s">
        <v>252</v>
      </c>
      <c r="C26" s="79" t="s">
        <v>124</v>
      </c>
      <c r="D26" s="3" t="s">
        <v>238</v>
      </c>
      <c r="E26" s="79" t="s">
        <v>131</v>
      </c>
      <c r="F26" s="3" t="s">
        <v>226</v>
      </c>
      <c r="G26" s="79" t="s">
        <v>136</v>
      </c>
      <c r="H26" s="3" t="s">
        <v>223</v>
      </c>
      <c r="I26" s="79" t="s">
        <v>142</v>
      </c>
      <c r="J26" s="3" t="s">
        <v>245</v>
      </c>
    </row>
    <row r="28" spans="1:6" ht="16.5">
      <c r="A28" s="197" t="s">
        <v>26</v>
      </c>
      <c r="B28" s="197"/>
      <c r="C28" s="197"/>
      <c r="D28" s="197"/>
      <c r="F28" s="40" t="s">
        <v>12</v>
      </c>
    </row>
    <row r="29" spans="1:6" ht="16.5" thickBot="1">
      <c r="A29" s="39"/>
      <c r="B29" s="39"/>
      <c r="C29" s="39"/>
      <c r="D29" s="39"/>
      <c r="F29" s="40"/>
    </row>
    <row r="30" spans="1:11" ht="13.5" thickBot="1" thickTop="1">
      <c r="A30" s="2"/>
      <c r="B30" s="56" t="s">
        <v>10</v>
      </c>
      <c r="D30" s="2"/>
      <c r="K30" s="2"/>
    </row>
    <row r="31" spans="2:12" ht="13.5" thickTop="1">
      <c r="B31" s="193" t="s">
        <v>55</v>
      </c>
      <c r="C31" s="193"/>
      <c r="K31" s="195" t="s">
        <v>19</v>
      </c>
      <c r="L31" s="194"/>
    </row>
    <row r="32" spans="2:12" ht="12.75">
      <c r="B32" s="193"/>
      <c r="C32" s="193"/>
      <c r="D32" s="42"/>
      <c r="E32" s="41"/>
      <c r="F32" s="43"/>
      <c r="H32" s="18"/>
      <c r="I32" s="48"/>
      <c r="J32" s="49"/>
      <c r="K32" s="195"/>
      <c r="L32" s="194"/>
    </row>
    <row r="33" spans="2:12" ht="12.75">
      <c r="B33" s="193" t="s">
        <v>1</v>
      </c>
      <c r="C33" s="193"/>
      <c r="D33" s="43"/>
      <c r="E33" s="45">
        <v>5</v>
      </c>
      <c r="F33" s="43"/>
      <c r="H33" s="18"/>
      <c r="I33" s="50">
        <v>7</v>
      </c>
      <c r="J33" s="51"/>
      <c r="K33" s="195" t="s">
        <v>20</v>
      </c>
      <c r="L33" s="194"/>
    </row>
    <row r="34" spans="2:12" ht="12.75">
      <c r="B34" s="193"/>
      <c r="C34" s="193"/>
      <c r="D34" s="41">
        <v>1</v>
      </c>
      <c r="E34" s="45"/>
      <c r="F34" s="41"/>
      <c r="G34" s="2">
        <v>11</v>
      </c>
      <c r="H34" s="48"/>
      <c r="I34" s="52"/>
      <c r="J34" s="48">
        <v>3</v>
      </c>
      <c r="K34" s="195"/>
      <c r="L34" s="194"/>
    </row>
    <row r="35" spans="2:12" ht="12.75">
      <c r="B35" s="193" t="s">
        <v>2</v>
      </c>
      <c r="C35" s="193"/>
      <c r="D35" s="46"/>
      <c r="E35" s="42"/>
      <c r="F35" s="45"/>
      <c r="G35" s="63" t="s">
        <v>31</v>
      </c>
      <c r="H35" s="50"/>
      <c r="I35" s="53"/>
      <c r="J35" s="52"/>
      <c r="K35" s="192" t="s">
        <v>21</v>
      </c>
      <c r="L35" s="192"/>
    </row>
    <row r="36" spans="2:12" ht="12.75">
      <c r="B36" s="193"/>
      <c r="C36" s="193"/>
      <c r="D36" s="42"/>
      <c r="E36" s="67"/>
      <c r="F36" s="45">
        <v>9</v>
      </c>
      <c r="G36" s="13"/>
      <c r="H36" s="50">
        <v>10</v>
      </c>
      <c r="I36" s="53"/>
      <c r="J36" s="18"/>
      <c r="K36" s="192"/>
      <c r="L36" s="192"/>
    </row>
    <row r="37" spans="2:12" ht="12.75">
      <c r="B37" s="193" t="s">
        <v>3</v>
      </c>
      <c r="C37" s="193"/>
      <c r="D37" s="43"/>
      <c r="E37" s="43"/>
      <c r="F37" s="45"/>
      <c r="G37" s="14"/>
      <c r="H37" s="50"/>
      <c r="I37" s="53"/>
      <c r="J37" s="18"/>
      <c r="K37" s="192" t="s">
        <v>22</v>
      </c>
      <c r="L37" s="192"/>
    </row>
    <row r="38" spans="2:12" ht="12.75">
      <c r="B38" s="193"/>
      <c r="C38" s="193"/>
      <c r="D38" s="41">
        <v>2</v>
      </c>
      <c r="E38" s="67"/>
      <c r="F38" s="45"/>
      <c r="G38" s="17">
        <v>12</v>
      </c>
      <c r="H38" s="50"/>
      <c r="I38" s="53"/>
      <c r="J38" s="48">
        <v>4</v>
      </c>
      <c r="K38" s="192"/>
      <c r="L38" s="192"/>
    </row>
    <row r="39" spans="2:12" ht="12.75">
      <c r="B39" s="193" t="s">
        <v>4</v>
      </c>
      <c r="C39" s="193"/>
      <c r="D39" s="46"/>
      <c r="E39" s="41"/>
      <c r="F39" s="46"/>
      <c r="G39" s="63" t="s">
        <v>32</v>
      </c>
      <c r="H39" s="54"/>
      <c r="I39" s="55"/>
      <c r="J39" s="52"/>
      <c r="K39" s="192" t="s">
        <v>23</v>
      </c>
      <c r="L39" s="192"/>
    </row>
    <row r="40" spans="2:12" ht="12.75">
      <c r="B40" s="193"/>
      <c r="C40" s="193"/>
      <c r="D40" s="15"/>
      <c r="E40" s="64">
        <v>6</v>
      </c>
      <c r="F40" s="15"/>
      <c r="H40" s="18"/>
      <c r="I40" s="50">
        <v>8</v>
      </c>
      <c r="J40" s="53"/>
      <c r="K40" s="192"/>
      <c r="L40" s="192"/>
    </row>
    <row r="41" spans="2:12" ht="12.75">
      <c r="B41" s="193" t="s">
        <v>5</v>
      </c>
      <c r="C41" s="193"/>
      <c r="D41" s="12"/>
      <c r="E41" s="65"/>
      <c r="F41" s="15"/>
      <c r="G41" s="15"/>
      <c r="H41" s="15"/>
      <c r="I41" s="16"/>
      <c r="J41" s="12"/>
      <c r="K41" s="192" t="s">
        <v>59</v>
      </c>
      <c r="L41" s="192"/>
    </row>
    <row r="42" spans="2:12" ht="13.5" thickBot="1">
      <c r="B42" s="193"/>
      <c r="C42" s="193"/>
      <c r="D42" s="15"/>
      <c r="E42" s="15"/>
      <c r="F42" s="15"/>
      <c r="G42" s="15"/>
      <c r="H42" s="15"/>
      <c r="I42" s="15"/>
      <c r="J42" s="15"/>
      <c r="K42" s="192"/>
      <c r="L42" s="192"/>
    </row>
    <row r="43" ht="13.5" thickBot="1" thickTop="1">
      <c r="B43" s="56" t="s">
        <v>11</v>
      </c>
    </row>
    <row r="44" spans="3:12" ht="13.5" thickTop="1">
      <c r="C44" s="196" t="s">
        <v>56</v>
      </c>
      <c r="K44" s="195" t="s">
        <v>149</v>
      </c>
      <c r="L44" s="195"/>
    </row>
    <row r="45" spans="3:12" ht="12.75">
      <c r="C45" s="196"/>
      <c r="D45" s="42"/>
      <c r="E45" s="41" t="s">
        <v>46</v>
      </c>
      <c r="F45" s="43"/>
      <c r="G45" s="2" t="s">
        <v>29</v>
      </c>
      <c r="H45" s="18"/>
      <c r="I45" s="48" t="s">
        <v>47</v>
      </c>
      <c r="J45" s="49"/>
      <c r="K45" s="195"/>
      <c r="L45" s="195"/>
    </row>
    <row r="46" spans="2:12" ht="12.75">
      <c r="B46" s="193" t="s">
        <v>148</v>
      </c>
      <c r="C46" s="193"/>
      <c r="D46" s="44"/>
      <c r="E46" s="45"/>
      <c r="F46" s="43"/>
      <c r="G46" s="63" t="s">
        <v>31</v>
      </c>
      <c r="H46" s="18"/>
      <c r="I46" s="50"/>
      <c r="J46" s="51"/>
      <c r="K46" s="195" t="s">
        <v>150</v>
      </c>
      <c r="L46" s="195"/>
    </row>
    <row r="47" spans="2:12" ht="12.75">
      <c r="B47" s="193"/>
      <c r="C47" s="193"/>
      <c r="D47" s="41" t="s">
        <v>48</v>
      </c>
      <c r="E47" s="45"/>
      <c r="F47" s="42"/>
      <c r="G47" s="11"/>
      <c r="H47" s="49"/>
      <c r="I47" s="52"/>
      <c r="J47" s="48" t="s">
        <v>49</v>
      </c>
      <c r="K47" s="195"/>
      <c r="L47" s="195"/>
    </row>
    <row r="48" spans="2:12" ht="12.75">
      <c r="B48" s="193" t="s">
        <v>42</v>
      </c>
      <c r="C48" s="194"/>
      <c r="D48" s="46"/>
      <c r="E48" s="47"/>
      <c r="F48" s="57"/>
      <c r="G48" s="58" t="s">
        <v>30</v>
      </c>
      <c r="H48" s="59"/>
      <c r="I48" s="53"/>
      <c r="J48" s="52"/>
      <c r="K48" s="195" t="s">
        <v>57</v>
      </c>
      <c r="L48" s="195"/>
    </row>
    <row r="49" spans="2:12" ht="12.75">
      <c r="B49" s="194"/>
      <c r="C49" s="194"/>
      <c r="G49" s="2" t="s">
        <v>32</v>
      </c>
      <c r="K49" s="195"/>
      <c r="L49" s="195"/>
    </row>
  </sheetData>
  <sheetProtection/>
  <mergeCells count="39">
    <mergeCell ref="K44:L45"/>
    <mergeCell ref="B41:C42"/>
    <mergeCell ref="B31:C32"/>
    <mergeCell ref="E11:F11"/>
    <mergeCell ref="E20:F20"/>
    <mergeCell ref="K41:L42"/>
    <mergeCell ref="G11:H11"/>
    <mergeCell ref="K33:L34"/>
    <mergeCell ref="K31:L32"/>
    <mergeCell ref="B48:C49"/>
    <mergeCell ref="K48:L49"/>
    <mergeCell ref="C44:C45"/>
    <mergeCell ref="B46:C47"/>
    <mergeCell ref="K46:L47"/>
    <mergeCell ref="A1:D1"/>
    <mergeCell ref="A18:D18"/>
    <mergeCell ref="A28:D28"/>
    <mergeCell ref="C11:D11"/>
    <mergeCell ref="A3:B3"/>
    <mergeCell ref="E3:F3"/>
    <mergeCell ref="G3:H3"/>
    <mergeCell ref="I20:J20"/>
    <mergeCell ref="K20:L20"/>
    <mergeCell ref="B39:C40"/>
    <mergeCell ref="B37:C38"/>
    <mergeCell ref="K35:L36"/>
    <mergeCell ref="I11:J11"/>
    <mergeCell ref="B33:C34"/>
    <mergeCell ref="B35:C36"/>
    <mergeCell ref="C3:D3"/>
    <mergeCell ref="A11:B11"/>
    <mergeCell ref="A20:B20"/>
    <mergeCell ref="C20:D20"/>
    <mergeCell ref="K37:L38"/>
    <mergeCell ref="K39:L40"/>
    <mergeCell ref="I3:J3"/>
    <mergeCell ref="K3:L3"/>
    <mergeCell ref="G20:H20"/>
    <mergeCell ref="K11:L11"/>
  </mergeCells>
  <printOptions/>
  <pageMargins left="0.49" right="0.47" top="0.52" bottom="0.54" header="0.512" footer="0.512"/>
  <pageSetup horizontalDpi="600" verticalDpi="6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18" width="2.875" style="0" customWidth="1"/>
    <col min="19" max="19" width="4.50390625" style="0" customWidth="1"/>
    <col min="21" max="37" width="2.875" style="0" customWidth="1"/>
  </cols>
  <sheetData>
    <row r="1" ht="12.75">
      <c r="A1" s="40" t="s">
        <v>429</v>
      </c>
    </row>
    <row r="2" spans="1:37" ht="12.75">
      <c r="A2" s="119" t="s">
        <v>8</v>
      </c>
      <c r="B2" s="205" t="str">
        <f>A3</f>
        <v>西武台</v>
      </c>
      <c r="C2" s="206"/>
      <c r="D2" s="206"/>
      <c r="E2" s="206" t="str">
        <f>A4</f>
        <v>花咲徳栄</v>
      </c>
      <c r="F2" s="206"/>
      <c r="G2" s="206"/>
      <c r="H2" s="206" t="str">
        <f>A5</f>
        <v>朝霞</v>
      </c>
      <c r="I2" s="206"/>
      <c r="J2" s="206"/>
      <c r="K2" s="206" t="str">
        <f>A6</f>
        <v>吉川美南</v>
      </c>
      <c r="L2" s="206"/>
      <c r="M2" s="206"/>
      <c r="N2" s="206" t="str">
        <f>A7</f>
        <v>越谷西Ａ</v>
      </c>
      <c r="O2" s="206"/>
      <c r="P2" s="206"/>
      <c r="Q2" s="119" t="s">
        <v>417</v>
      </c>
      <c r="R2" s="119" t="s">
        <v>418</v>
      </c>
      <c r="S2" s="63"/>
      <c r="T2" s="119" t="s">
        <v>9</v>
      </c>
      <c r="U2" s="203" t="str">
        <f>T3</f>
        <v>大宮北</v>
      </c>
      <c r="V2" s="204"/>
      <c r="W2" s="205"/>
      <c r="X2" s="203" t="str">
        <f>T4</f>
        <v>三郷北Ａ</v>
      </c>
      <c r="Y2" s="204"/>
      <c r="Z2" s="205"/>
      <c r="AA2" s="203" t="str">
        <f>T5</f>
        <v>埼玉栄</v>
      </c>
      <c r="AB2" s="204"/>
      <c r="AC2" s="205"/>
      <c r="AD2" s="203" t="str">
        <f>T6</f>
        <v>春日部</v>
      </c>
      <c r="AE2" s="204"/>
      <c r="AF2" s="205"/>
      <c r="AG2" s="206" t="str">
        <f>T7</f>
        <v>越ヶ谷</v>
      </c>
      <c r="AH2" s="206"/>
      <c r="AI2" s="206"/>
      <c r="AJ2" s="119" t="s">
        <v>417</v>
      </c>
      <c r="AK2" s="119" t="s">
        <v>418</v>
      </c>
    </row>
    <row r="3" spans="1:37" ht="12.75">
      <c r="A3" s="119" t="s">
        <v>261</v>
      </c>
      <c r="B3" s="207"/>
      <c r="C3" s="208"/>
      <c r="D3" s="209"/>
      <c r="E3" s="123">
        <v>7</v>
      </c>
      <c r="F3" s="124" t="s">
        <v>435</v>
      </c>
      <c r="G3" s="125">
        <v>7</v>
      </c>
      <c r="H3" s="123"/>
      <c r="I3" s="124"/>
      <c r="J3" s="125"/>
      <c r="K3" s="123"/>
      <c r="L3" s="124"/>
      <c r="M3" s="125"/>
      <c r="N3" s="123">
        <v>2</v>
      </c>
      <c r="O3" s="124" t="s">
        <v>433</v>
      </c>
      <c r="P3" s="125">
        <v>20</v>
      </c>
      <c r="Q3" s="119">
        <f>COUNTIF(B3:P3,"○")*3+COUNTIF(B3:P3,"△")*1</f>
        <v>1</v>
      </c>
      <c r="R3" s="119">
        <f>RANK(Q3,Q3:Q7,0)</f>
        <v>4</v>
      </c>
      <c r="S3" s="63"/>
      <c r="T3" s="78" t="s">
        <v>236</v>
      </c>
      <c r="U3" s="207"/>
      <c r="V3" s="208"/>
      <c r="W3" s="209"/>
      <c r="X3" s="123">
        <v>12</v>
      </c>
      <c r="Y3" s="124" t="str">
        <f>IF(X3&gt;Z3,"○",IF(X3&lt;Z3,"×",IF(ISBLANK(X3),"","△")))</f>
        <v>○</v>
      </c>
      <c r="Z3" s="125">
        <v>5</v>
      </c>
      <c r="AA3" s="123"/>
      <c r="AB3" s="124"/>
      <c r="AC3" s="125"/>
      <c r="AD3" s="123"/>
      <c r="AE3" s="124"/>
      <c r="AF3" s="125"/>
      <c r="AG3" s="123">
        <v>6</v>
      </c>
      <c r="AH3" s="124" t="str">
        <f>IF(AG3&gt;AI3,"○",IF(AG3&lt;AI3,"×",IF(ISBLANK(AG3),"","△")))</f>
        <v>×</v>
      </c>
      <c r="AI3" s="125">
        <v>9</v>
      </c>
      <c r="AJ3" s="119">
        <f>COUNTIF(U3:AI3,"○")*3+COUNTIF(U3:AI3,"△")*1</f>
        <v>3</v>
      </c>
      <c r="AK3" s="119">
        <f>RANK(AJ3,AJ3:AJ7,0)</f>
        <v>1</v>
      </c>
    </row>
    <row r="4" spans="1:37" ht="12.75">
      <c r="A4" s="119" t="s">
        <v>260</v>
      </c>
      <c r="B4" s="123"/>
      <c r="C4" s="124" t="str">
        <f>IF(ISBLANK(F3),"",IF(F3="○","×",IF(F3="×","○",IF(F3="△","△"))))</f>
        <v>△</v>
      </c>
      <c r="D4" s="125"/>
      <c r="E4" s="202"/>
      <c r="F4" s="202"/>
      <c r="G4" s="202"/>
      <c r="H4" s="123">
        <v>7</v>
      </c>
      <c r="I4" s="124" t="s">
        <v>433</v>
      </c>
      <c r="J4" s="125">
        <v>8</v>
      </c>
      <c r="K4" s="123"/>
      <c r="L4" s="124"/>
      <c r="M4" s="125"/>
      <c r="N4" s="123"/>
      <c r="O4" s="124"/>
      <c r="P4" s="125"/>
      <c r="Q4" s="119">
        <f>COUNTIF(B4:P4,"○")*3+COUNTIF(B4:P4,"△")*1</f>
        <v>1</v>
      </c>
      <c r="R4" s="119">
        <f>RANK(Q4,Q4:Q8,0)</f>
        <v>4</v>
      </c>
      <c r="S4" s="63"/>
      <c r="T4" s="78" t="s">
        <v>201</v>
      </c>
      <c r="U4" s="123"/>
      <c r="V4" s="124" t="str">
        <f>IF(ISBLANK(Y3),"",IF(Y3="○","×",IF(Y3="×","○",IF(Y3="△","△"))))</f>
        <v>×</v>
      </c>
      <c r="W4" s="125"/>
      <c r="X4" s="202"/>
      <c r="Y4" s="202"/>
      <c r="Z4" s="202"/>
      <c r="AA4" s="123">
        <v>9</v>
      </c>
      <c r="AB4" s="124" t="str">
        <f>IF(AA4&gt;AC4,"○",IF(AA4&lt;AC4,"×",IF(ISBLANK(AA4),"","△")))</f>
        <v>○</v>
      </c>
      <c r="AC4" s="125">
        <v>6</v>
      </c>
      <c r="AD4" s="123"/>
      <c r="AE4" s="124"/>
      <c r="AF4" s="125"/>
      <c r="AG4" s="123"/>
      <c r="AH4" s="124"/>
      <c r="AI4" s="125"/>
      <c r="AJ4" s="119">
        <f>COUNTIF(U4:AI4,"○")*3+COUNTIF(U4:AI4,"△")*1</f>
        <v>3</v>
      </c>
      <c r="AK4" s="119">
        <f>RANK(AJ4,AJ4:AJ8,0)</f>
        <v>1</v>
      </c>
    </row>
    <row r="5" spans="1:37" ht="12.75">
      <c r="A5" s="119" t="s">
        <v>262</v>
      </c>
      <c r="B5" s="123"/>
      <c r="C5" s="124">
        <f>IF(ISBLANK(I3),"",IF(I3="○","×",IF(I3="×","○",IF(I3="△","△"))))</f>
      </c>
      <c r="D5" s="125"/>
      <c r="E5" s="121"/>
      <c r="F5" s="122" t="str">
        <f>IF(ISBLANK(I4),"",IF(I4="○","×",IF(I4="×","○",IF(I4="△","△"))))</f>
        <v>○</v>
      </c>
      <c r="G5" s="118"/>
      <c r="H5" s="202"/>
      <c r="I5" s="202"/>
      <c r="J5" s="202"/>
      <c r="K5" s="123">
        <v>8</v>
      </c>
      <c r="L5" s="124" t="s">
        <v>433</v>
      </c>
      <c r="M5" s="125">
        <v>12</v>
      </c>
      <c r="N5" s="123"/>
      <c r="O5" s="124"/>
      <c r="P5" s="125"/>
      <c r="Q5" s="119">
        <f>COUNTIF(B5:P5,"○")*3+COUNTIF(B5:P5,"△")*1</f>
        <v>3</v>
      </c>
      <c r="R5" s="119">
        <f>RANK(Q5,Q5:Q9,0)</f>
        <v>2</v>
      </c>
      <c r="S5" s="63"/>
      <c r="T5" s="78" t="s">
        <v>199</v>
      </c>
      <c r="U5" s="123"/>
      <c r="V5" s="124">
        <f>IF(ISBLANK(AB3),"",IF(AB3="○","×",IF(AB3="×","○",IF(AB3="△","△"))))</f>
      </c>
      <c r="W5" s="125"/>
      <c r="X5" s="121"/>
      <c r="Y5" s="122" t="str">
        <f>IF(ISBLANK(AB4),"",IF(AB4="○","×",IF(AB4="×","○",IF(AB4="△","△"))))</f>
        <v>×</v>
      </c>
      <c r="Z5" s="118"/>
      <c r="AA5" s="202"/>
      <c r="AB5" s="202"/>
      <c r="AC5" s="202"/>
      <c r="AD5" s="123">
        <v>5</v>
      </c>
      <c r="AE5" s="124" t="str">
        <f>IF(AD5&gt;AF5,"○",IF(AD5&lt;AF5,"×",IF(ISBLANK(AD5),"","△")))</f>
        <v>○</v>
      </c>
      <c r="AF5" s="125">
        <v>2</v>
      </c>
      <c r="AG5" s="123"/>
      <c r="AH5" s="124"/>
      <c r="AI5" s="125"/>
      <c r="AJ5" s="119">
        <f>COUNTIF(U5:AI5,"○")*3+COUNTIF(U5:AI5,"△")*1</f>
        <v>3</v>
      </c>
      <c r="AK5" s="119">
        <f>RANK(AJ5,AJ5:AJ9,0)</f>
        <v>1</v>
      </c>
    </row>
    <row r="6" spans="1:37" ht="12.75">
      <c r="A6" s="119" t="s">
        <v>195</v>
      </c>
      <c r="B6" s="123"/>
      <c r="C6" s="124">
        <f>IF(ISBLANK(L3),"",IF(L3="○","×",IF(L3="×","○",IF(L3="△","△"))))</f>
      </c>
      <c r="D6" s="125"/>
      <c r="E6" s="123"/>
      <c r="F6" s="124">
        <f>IF(ISBLANK(L4),"",IF(L4="○","×",IF(L4="×","○",IF(L4="△","△"))))</f>
      </c>
      <c r="G6" s="125"/>
      <c r="H6" s="121"/>
      <c r="I6" s="122" t="str">
        <f>IF(ISBLANK(L5),"",IF(L5="○","×",IF(L5="×","○",IF(L5="△","△"))))</f>
        <v>○</v>
      </c>
      <c r="J6" s="118"/>
      <c r="K6" s="202"/>
      <c r="L6" s="202"/>
      <c r="M6" s="202"/>
      <c r="N6" s="123">
        <v>5</v>
      </c>
      <c r="O6" s="124" t="s">
        <v>433</v>
      </c>
      <c r="P6" s="125">
        <v>18</v>
      </c>
      <c r="Q6" s="119">
        <f>COUNTIF(B6:P6,"○")*3+COUNTIF(B6:P6,"△")*1</f>
        <v>3</v>
      </c>
      <c r="R6" s="119">
        <f>RANK(Q6,Q6:Q10,0)</f>
        <v>3</v>
      </c>
      <c r="S6" s="63"/>
      <c r="T6" s="78" t="s">
        <v>253</v>
      </c>
      <c r="U6" s="123"/>
      <c r="V6" s="124">
        <f>IF(ISBLANK(AE3),"",IF(AE3="○","×",IF(AE3="×","○",IF(AE3="△","△"))))</f>
      </c>
      <c r="W6" s="125"/>
      <c r="X6" s="123"/>
      <c r="Y6" s="124">
        <f>IF(ISBLANK(AE4),"",IF(AE4="○","×",IF(AE4="×","○",IF(AE4="△","△"))))</f>
      </c>
      <c r="Z6" s="125"/>
      <c r="AA6" s="121"/>
      <c r="AB6" s="122" t="str">
        <f>IF(ISBLANK(AE5),"",IF(AE5="○","×",IF(AE5="×","○",IF(AE5="△","△"))))</f>
        <v>×</v>
      </c>
      <c r="AC6" s="118"/>
      <c r="AD6" s="202"/>
      <c r="AE6" s="202"/>
      <c r="AF6" s="202"/>
      <c r="AG6" s="123">
        <v>7</v>
      </c>
      <c r="AH6" s="124" t="str">
        <f>IF(AG6&gt;AI6,"○",IF(AG6&lt;AI6,"×",IF(ISBLANK(AG6),"","△")))</f>
        <v>○</v>
      </c>
      <c r="AI6" s="125">
        <v>5</v>
      </c>
      <c r="AJ6" s="119">
        <f>COUNTIF(U6:AI6,"○")*3+COUNTIF(U6:AI6,"△")*1</f>
        <v>3</v>
      </c>
      <c r="AK6" s="119">
        <f>RANK(AJ6,AJ6:AJ10,0)</f>
        <v>1</v>
      </c>
    </row>
    <row r="7" spans="1:37" ht="12.75">
      <c r="A7" s="119" t="s">
        <v>257</v>
      </c>
      <c r="B7" s="123"/>
      <c r="C7" s="124" t="str">
        <f>IF(ISBLANK(O3),"",IF(O3="○","×",IF(O3="×","○",IF(O3="△","△"))))</f>
        <v>○</v>
      </c>
      <c r="D7" s="125"/>
      <c r="E7" s="123"/>
      <c r="F7" s="124">
        <f>IF(ISBLANK(O4),"",IF(O4="○","×",IF(O4="×","○",IF(O4="△","△"))))</f>
      </c>
      <c r="G7" s="125"/>
      <c r="H7" s="123"/>
      <c r="I7" s="124">
        <f>IF(ISBLANK(O5),"",IF(O5="○","×",IF(O5="×","○",IF(O5="△","△"))))</f>
      </c>
      <c r="J7" s="125"/>
      <c r="K7" s="121"/>
      <c r="L7" s="122" t="str">
        <f>IF(ISBLANK(O6),"",IF(O6="○","×",IF(O6="×","○",IF(O6="△","△"))))</f>
        <v>○</v>
      </c>
      <c r="M7" s="118"/>
      <c r="N7" s="200"/>
      <c r="O7" s="200"/>
      <c r="P7" s="201"/>
      <c r="Q7" s="119">
        <f>COUNTIF(B7:P7,"○")*3+COUNTIF(B7:P7,"△")*1</f>
        <v>6</v>
      </c>
      <c r="R7" s="119">
        <f>RANK(Q7,Q7:Q11,0)</f>
        <v>1</v>
      </c>
      <c r="S7" s="63"/>
      <c r="T7" s="78" t="s">
        <v>256</v>
      </c>
      <c r="U7" s="123"/>
      <c r="V7" s="124" t="str">
        <f>IF(ISBLANK(AH3),"",IF(AH3="○","×",IF(AH3="×","○",IF(AH3="△","△"))))</f>
        <v>○</v>
      </c>
      <c r="W7" s="125"/>
      <c r="X7" s="123"/>
      <c r="Y7" s="124">
        <f>IF(ISBLANK(AH4),"",IF(AH4="○","×",IF(AH4="×","○",IF(AH4="△","△"))))</f>
      </c>
      <c r="Z7" s="125"/>
      <c r="AA7" s="123"/>
      <c r="AB7" s="124">
        <f>IF(ISBLANK(AH5),"",IF(AH5="○","×",IF(AH5="×","○",IF(AH5="△","△"))))</f>
      </c>
      <c r="AC7" s="125"/>
      <c r="AD7" s="121"/>
      <c r="AE7" s="122" t="str">
        <f>IF(ISBLANK(AH6),"",IF(AH6="○","×",IF(AH6="×","○",IF(AH6="△","△"))))</f>
        <v>×</v>
      </c>
      <c r="AF7" s="118"/>
      <c r="AG7" s="200"/>
      <c r="AH7" s="200"/>
      <c r="AI7" s="201"/>
      <c r="AJ7" s="119">
        <f>COUNTIF(U7:AI7,"○")*3+COUNTIF(U7:AI7,"△")*1</f>
        <v>3</v>
      </c>
      <c r="AK7" s="119">
        <f>RANK(AJ7,AJ7:AJ11,0)</f>
        <v>2</v>
      </c>
    </row>
    <row r="8" spans="1:37" ht="6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</row>
    <row r="9" spans="1:37" ht="12.75">
      <c r="A9" s="119" t="s">
        <v>420</v>
      </c>
      <c r="B9" s="205" t="str">
        <f>A10</f>
        <v>浦和西Ａ</v>
      </c>
      <c r="C9" s="206"/>
      <c r="D9" s="206"/>
      <c r="E9" s="206" t="str">
        <f>A11</f>
        <v>春日部東</v>
      </c>
      <c r="F9" s="206"/>
      <c r="G9" s="206"/>
      <c r="H9" s="206" t="str">
        <f>A12</f>
        <v>春日部工業</v>
      </c>
      <c r="I9" s="206"/>
      <c r="J9" s="206"/>
      <c r="K9" s="206" t="str">
        <f>A13</f>
        <v>農大三</v>
      </c>
      <c r="L9" s="206"/>
      <c r="M9" s="206"/>
      <c r="N9" s="206" t="str">
        <f>A14</f>
        <v>筑波大坂戸</v>
      </c>
      <c r="O9" s="206"/>
      <c r="P9" s="206"/>
      <c r="Q9" s="119" t="s">
        <v>417</v>
      </c>
      <c r="R9" s="119" t="s">
        <v>418</v>
      </c>
      <c r="S9" s="63"/>
      <c r="T9" s="119" t="s">
        <v>419</v>
      </c>
      <c r="U9" s="203" t="str">
        <f>T10</f>
        <v>正智深谷</v>
      </c>
      <c r="V9" s="204"/>
      <c r="W9" s="205"/>
      <c r="X9" s="203" t="str">
        <f>T11</f>
        <v>川口北</v>
      </c>
      <c r="Y9" s="204"/>
      <c r="Z9" s="205"/>
      <c r="AA9" s="203" t="str">
        <f>T12</f>
        <v>浦和南Ｂ</v>
      </c>
      <c r="AB9" s="204"/>
      <c r="AC9" s="205"/>
      <c r="AD9" s="203" t="str">
        <f>T13</f>
        <v>熊谷Ａ</v>
      </c>
      <c r="AE9" s="204"/>
      <c r="AF9" s="205"/>
      <c r="AG9" s="206" t="str">
        <f>T14</f>
        <v>市立浦和Ａ</v>
      </c>
      <c r="AH9" s="206"/>
      <c r="AI9" s="206"/>
      <c r="AJ9" s="119" t="s">
        <v>417</v>
      </c>
      <c r="AK9" s="119" t="s">
        <v>418</v>
      </c>
    </row>
    <row r="10" spans="1:37" ht="12.75">
      <c r="A10" s="78" t="s">
        <v>202</v>
      </c>
      <c r="B10" s="207"/>
      <c r="C10" s="208"/>
      <c r="D10" s="209"/>
      <c r="E10" s="123">
        <v>7</v>
      </c>
      <c r="F10" s="124" t="str">
        <f>IF(E10&gt;G10,"○",IF(E10&lt;G10,"×",IF(ISBLANK(E10),"","△")))</f>
        <v>○</v>
      </c>
      <c r="G10" s="125">
        <v>6</v>
      </c>
      <c r="H10" s="123"/>
      <c r="I10" s="124"/>
      <c r="J10" s="125"/>
      <c r="K10" s="123"/>
      <c r="L10" s="124"/>
      <c r="M10" s="125"/>
      <c r="N10" s="123">
        <v>6</v>
      </c>
      <c r="O10" s="124" t="str">
        <f>IF(N10&gt;P10,"○",IF(N10&lt;P10,"×",IF(ISBLANK(N10),"","△")))</f>
        <v>○</v>
      </c>
      <c r="P10" s="125">
        <v>1</v>
      </c>
      <c r="Q10" s="119">
        <f>COUNTIF(B10:P10,"○")*3+COUNTIF(B10:P10,"△")*1</f>
        <v>6</v>
      </c>
      <c r="R10" s="119">
        <f>RANK(Q10,Q10:Q14,0)</f>
        <v>1</v>
      </c>
      <c r="S10" s="63"/>
      <c r="T10" s="78" t="s">
        <v>200</v>
      </c>
      <c r="U10" s="207"/>
      <c r="V10" s="208"/>
      <c r="W10" s="209"/>
      <c r="X10" s="123">
        <v>2</v>
      </c>
      <c r="Y10" s="124" t="str">
        <f>IF(X10&gt;Z10,"○",IF(X10&lt;Z10,"×",IF(ISBLANK(X10),"","△")))</f>
        <v>×</v>
      </c>
      <c r="Z10" s="125">
        <v>10</v>
      </c>
      <c r="AA10" s="123"/>
      <c r="AB10" s="124"/>
      <c r="AC10" s="125"/>
      <c r="AD10" s="123"/>
      <c r="AE10" s="124"/>
      <c r="AF10" s="125"/>
      <c r="AG10" s="123">
        <v>0</v>
      </c>
      <c r="AH10" s="124" t="str">
        <f>IF(AG10&gt;AI10,"○",IF(AG10&lt;AI10,"×",IF(ISBLANK(AG10),"","△")))</f>
        <v>×</v>
      </c>
      <c r="AI10" s="125">
        <v>20</v>
      </c>
      <c r="AJ10" s="119">
        <f>COUNTIF(U10:AI10,"○")*3+COUNTIF(U10:AI10,"△")*1</f>
        <v>0</v>
      </c>
      <c r="AK10" s="119">
        <f>RANK(AJ10,AJ10:AJ14,0)</f>
        <v>4</v>
      </c>
    </row>
    <row r="11" spans="1:37" ht="12.75">
      <c r="A11" s="78" t="s">
        <v>254</v>
      </c>
      <c r="B11" s="123"/>
      <c r="C11" s="124" t="str">
        <f>IF(ISBLANK(F10),"",IF(F10="○","×",IF(F10="×","○",IF(F10="△","△"))))</f>
        <v>×</v>
      </c>
      <c r="D11" s="125"/>
      <c r="E11" s="202"/>
      <c r="F11" s="202"/>
      <c r="G11" s="202"/>
      <c r="H11" s="123">
        <v>3</v>
      </c>
      <c r="I11" s="124" t="str">
        <f>IF(H11&gt;J11,"○",IF(H11&lt;J11,"×",IF(ISBLANK(H11),"","△")))</f>
        <v>×</v>
      </c>
      <c r="J11" s="125">
        <v>13</v>
      </c>
      <c r="K11" s="123"/>
      <c r="L11" s="124"/>
      <c r="M11" s="125"/>
      <c r="N11" s="123"/>
      <c r="O11" s="124"/>
      <c r="P11" s="125"/>
      <c r="Q11" s="119">
        <f>COUNTIF(B11:P11,"○")*3+COUNTIF(B11:P11,"△")*1</f>
        <v>0</v>
      </c>
      <c r="R11" s="119">
        <f>RANK(Q11,Q11:Q15,0)</f>
        <v>4</v>
      </c>
      <c r="S11" s="63"/>
      <c r="T11" s="78" t="s">
        <v>198</v>
      </c>
      <c r="U11" s="123"/>
      <c r="V11" s="124" t="str">
        <f>IF(ISBLANK(Y10),"",IF(Y10="○","×",IF(Y10="×","○",IF(Y10="△","△"))))</f>
        <v>○</v>
      </c>
      <c r="W11" s="125"/>
      <c r="X11" s="202"/>
      <c r="Y11" s="202"/>
      <c r="Z11" s="202"/>
      <c r="AA11" s="123">
        <v>16</v>
      </c>
      <c r="AB11" s="124" t="str">
        <f>IF(AA11&gt;AC11,"○",IF(AA11&lt;AC11,"×",IF(ISBLANK(AA11),"","△")))</f>
        <v>○</v>
      </c>
      <c r="AC11" s="125">
        <v>3</v>
      </c>
      <c r="AD11" s="123"/>
      <c r="AE11" s="124"/>
      <c r="AF11" s="125"/>
      <c r="AG11" s="123"/>
      <c r="AH11" s="124"/>
      <c r="AI11" s="125"/>
      <c r="AJ11" s="119">
        <f>COUNTIF(U11:AI11,"○")*3+COUNTIF(U11:AI11,"△")*1</f>
        <v>6</v>
      </c>
      <c r="AK11" s="119">
        <f>RANK(AJ11,AJ11:AJ15,0)</f>
        <v>1</v>
      </c>
    </row>
    <row r="12" spans="1:37" ht="12.75">
      <c r="A12" s="78" t="s">
        <v>255</v>
      </c>
      <c r="B12" s="123"/>
      <c r="C12" s="124">
        <f>IF(ISBLANK(I10),"",IF(I10="○","×",IF(I10="×","○",IF(I10="△","△"))))</f>
      </c>
      <c r="D12" s="125"/>
      <c r="E12" s="121"/>
      <c r="F12" s="122" t="str">
        <f>IF(ISBLANK(I11),"",IF(I11="○","×",IF(I11="×","○",IF(I11="△","△"))))</f>
        <v>○</v>
      </c>
      <c r="G12" s="118"/>
      <c r="H12" s="202"/>
      <c r="I12" s="202"/>
      <c r="J12" s="202"/>
      <c r="K12" s="123">
        <v>12</v>
      </c>
      <c r="L12" s="124" t="str">
        <f>IF(K12&gt;M12,"○",IF(K12&lt;M12,"×",IF(ISBLANK(K12),"","△")))</f>
        <v>○</v>
      </c>
      <c r="M12" s="125">
        <v>8</v>
      </c>
      <c r="N12" s="123"/>
      <c r="O12" s="124"/>
      <c r="P12" s="125"/>
      <c r="Q12" s="119">
        <f>COUNTIF(B12:P12,"○")*3+COUNTIF(B12:P12,"△")*1</f>
        <v>6</v>
      </c>
      <c r="R12" s="119">
        <f>RANK(Q12,Q12:Q16,0)</f>
        <v>1</v>
      </c>
      <c r="S12" s="63"/>
      <c r="T12" s="78" t="s">
        <v>203</v>
      </c>
      <c r="U12" s="123"/>
      <c r="V12" s="124">
        <f>IF(ISBLANK(AB10),"",IF(AB10="○","×",IF(AB10="×","○",IF(AB10="△","△"))))</f>
      </c>
      <c r="W12" s="125"/>
      <c r="X12" s="121"/>
      <c r="Y12" s="122" t="str">
        <f>IF(ISBLANK(AB11),"",IF(AB11="○","×",IF(AB11="×","○",IF(AB11="△","△"))))</f>
        <v>×</v>
      </c>
      <c r="Z12" s="118"/>
      <c r="AA12" s="202"/>
      <c r="AB12" s="202"/>
      <c r="AC12" s="202"/>
      <c r="AD12" s="123">
        <v>7</v>
      </c>
      <c r="AE12" s="124" t="str">
        <f>IF(AD12&gt;AF12,"○",IF(AD12&lt;AF12,"×",IF(ISBLANK(AD12),"","△")))</f>
        <v>○</v>
      </c>
      <c r="AF12" s="125">
        <v>6</v>
      </c>
      <c r="AG12" s="123"/>
      <c r="AH12" s="124"/>
      <c r="AI12" s="125"/>
      <c r="AJ12" s="119">
        <f>COUNTIF(U12:AI12,"○")*3+COUNTIF(U12:AI12,"△")*1</f>
        <v>3</v>
      </c>
      <c r="AK12" s="119">
        <f>RANK(AJ12,AJ12:AJ16,0)</f>
        <v>2</v>
      </c>
    </row>
    <row r="13" spans="1:37" ht="12.75">
      <c r="A13" s="78" t="s">
        <v>193</v>
      </c>
      <c r="B13" s="123"/>
      <c r="C13" s="124">
        <f>IF(ISBLANK(L10),"",IF(L10="○","×",IF(L10="×","○",IF(L10="△","△"))))</f>
      </c>
      <c r="D13" s="125"/>
      <c r="E13" s="123"/>
      <c r="F13" s="124">
        <f>IF(ISBLANK(L11),"",IF(L11="○","×",IF(L11="×","○",IF(L11="△","△"))))</f>
      </c>
      <c r="G13" s="125"/>
      <c r="H13" s="121"/>
      <c r="I13" s="122" t="str">
        <f>IF(ISBLANK(L12),"",IF(L12="○","×",IF(L12="×","○",IF(L12="△","△"))))</f>
        <v>×</v>
      </c>
      <c r="J13" s="118"/>
      <c r="K13" s="202"/>
      <c r="L13" s="202"/>
      <c r="M13" s="202"/>
      <c r="N13" s="123">
        <v>8</v>
      </c>
      <c r="O13" s="124" t="str">
        <f>IF(N13&gt;P13,"○",IF(N13&lt;P13,"×",IF(ISBLANK(N13),"","△")))</f>
        <v>△</v>
      </c>
      <c r="P13" s="125">
        <v>8</v>
      </c>
      <c r="Q13" s="119">
        <f>COUNTIF(B13:P13,"○")*3+COUNTIF(B13:P13,"△")*1</f>
        <v>1</v>
      </c>
      <c r="R13" s="119">
        <f>RANK(Q13,Q13:Q17,0)</f>
        <v>2</v>
      </c>
      <c r="S13" s="63"/>
      <c r="T13" s="78" t="s">
        <v>204</v>
      </c>
      <c r="U13" s="123"/>
      <c r="V13" s="124">
        <f>IF(ISBLANK(AE10),"",IF(AE10="○","×",IF(AE10="×","○",IF(AE10="△","△"))))</f>
      </c>
      <c r="W13" s="125"/>
      <c r="X13" s="123"/>
      <c r="Y13" s="124">
        <f>IF(ISBLANK(AE11),"",IF(AE11="○","×",IF(AE11="×","○",IF(AE11="△","△"))))</f>
      </c>
      <c r="Z13" s="125"/>
      <c r="AA13" s="121"/>
      <c r="AB13" s="122" t="str">
        <f>IF(ISBLANK(AE12),"",IF(AE12="○","×",IF(AE12="×","○",IF(AE12="△","△"))))</f>
        <v>×</v>
      </c>
      <c r="AC13" s="118"/>
      <c r="AD13" s="213"/>
      <c r="AE13" s="213"/>
      <c r="AF13" s="213"/>
      <c r="AG13" s="151">
        <v>1</v>
      </c>
      <c r="AH13" s="152" t="s">
        <v>438</v>
      </c>
      <c r="AI13" s="153">
        <v>25</v>
      </c>
      <c r="AJ13" s="119">
        <f>COUNTIF(U13:AI13,"○")*3+COUNTIF(U13:AI13,"△")*1</f>
        <v>0</v>
      </c>
      <c r="AK13" s="119">
        <f>RANK(AJ13,AJ13:AJ17,0)</f>
        <v>3</v>
      </c>
    </row>
    <row r="14" spans="1:37" ht="12.75">
      <c r="A14" s="78" t="s">
        <v>241</v>
      </c>
      <c r="B14" s="123"/>
      <c r="C14" s="124" t="str">
        <f>IF(ISBLANK(O10),"",IF(O10="○","×",IF(O10="×","○",IF(O10="△","△"))))</f>
        <v>×</v>
      </c>
      <c r="D14" s="125"/>
      <c r="E14" s="123"/>
      <c r="F14" s="124">
        <f>IF(ISBLANK(O11),"",IF(O11="○","×",IF(O11="×","○",IF(O11="△","△"))))</f>
      </c>
      <c r="G14" s="125"/>
      <c r="H14" s="123"/>
      <c r="I14" s="124">
        <f>IF(ISBLANK(O12),"",IF(O12="○","×",IF(O12="×","○",IF(O12="△","△"))))</f>
      </c>
      <c r="J14" s="125"/>
      <c r="K14" s="121"/>
      <c r="L14" s="122" t="str">
        <f>IF(ISBLANK(O13),"",IF(O13="○","×",IF(O13="×","○",IF(O13="△","△"))))</f>
        <v>△</v>
      </c>
      <c r="M14" s="118"/>
      <c r="N14" s="200"/>
      <c r="O14" s="200"/>
      <c r="P14" s="201"/>
      <c r="Q14" s="119">
        <f>COUNTIF(B14:P14,"○")*3+COUNTIF(B14:P14,"△")*1</f>
        <v>1</v>
      </c>
      <c r="R14" s="119">
        <f>RANK(Q14,Q14:Q18,0)</f>
        <v>3</v>
      </c>
      <c r="S14" s="63"/>
      <c r="T14" s="78" t="s">
        <v>205</v>
      </c>
      <c r="U14" s="123"/>
      <c r="V14" s="124" t="str">
        <f>IF(ISBLANK(AH10),"",IF(AH10="○","×",IF(AH10="×","○",IF(AH10="△","△"))))</f>
        <v>○</v>
      </c>
      <c r="W14" s="125"/>
      <c r="X14" s="123"/>
      <c r="Y14" s="124">
        <f>IF(ISBLANK(AH11),"",IF(AH11="○","×",IF(AH11="×","○",IF(AH11="△","△"))))</f>
      </c>
      <c r="Z14" s="125"/>
      <c r="AA14" s="123"/>
      <c r="AB14" s="124">
        <f>IF(ISBLANK(AH12),"",IF(AH12="○","×",IF(AH12="×","○",IF(AH12="△","△"))))</f>
      </c>
      <c r="AC14" s="125"/>
      <c r="AD14" s="154"/>
      <c r="AE14" s="155" t="str">
        <f>IF(ISBLANK(AH13),"",IF(AH13="○","×",IF(AH13="×","○",IF(AH13="△","△"))))</f>
        <v>○</v>
      </c>
      <c r="AF14" s="113"/>
      <c r="AG14" s="211"/>
      <c r="AH14" s="211"/>
      <c r="AI14" s="212"/>
      <c r="AJ14" s="119">
        <f>COUNTIF(U14:AI14,"○")*3+COUNTIF(U14:AI14,"△")*1</f>
        <v>6</v>
      </c>
      <c r="AK14" s="119">
        <f>RANK(AJ14,AJ14:AJ18,0)</f>
        <v>1</v>
      </c>
    </row>
    <row r="15" spans="1:37" ht="6" customHeigh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ht="12.75">
      <c r="A16" s="119" t="s">
        <v>421</v>
      </c>
      <c r="B16" s="205" t="str">
        <f>A17</f>
        <v>春日部共栄Ａ</v>
      </c>
      <c r="C16" s="206"/>
      <c r="D16" s="206"/>
      <c r="E16" s="206" t="str">
        <f>A18</f>
        <v>大宮南Ａ</v>
      </c>
      <c r="F16" s="206"/>
      <c r="G16" s="206"/>
      <c r="H16" s="206" t="str">
        <f>A19</f>
        <v>開智</v>
      </c>
      <c r="I16" s="206"/>
      <c r="J16" s="206"/>
      <c r="K16" s="206" t="str">
        <f>A20</f>
        <v>ふじみ野</v>
      </c>
      <c r="L16" s="206"/>
      <c r="M16" s="206"/>
      <c r="N16" s="206" t="str">
        <f>A21</f>
        <v>鴻巣</v>
      </c>
      <c r="O16" s="206"/>
      <c r="P16" s="206"/>
      <c r="Q16" s="119" t="s">
        <v>417</v>
      </c>
      <c r="R16" s="119" t="s">
        <v>418</v>
      </c>
      <c r="S16" s="63"/>
      <c r="T16" s="119" t="s">
        <v>422</v>
      </c>
      <c r="U16" s="203" t="str">
        <f>T17</f>
        <v>川越南Ａ</v>
      </c>
      <c r="V16" s="204"/>
      <c r="W16" s="205"/>
      <c r="X16" s="203" t="str">
        <f>T18</f>
        <v>聖望学園Ａ</v>
      </c>
      <c r="Y16" s="204"/>
      <c r="Z16" s="205"/>
      <c r="AA16" s="203" t="str">
        <f>T19</f>
        <v>大宮開成Ａ</v>
      </c>
      <c r="AB16" s="204"/>
      <c r="AC16" s="205"/>
      <c r="AD16" s="203" t="str">
        <f>T20</f>
        <v>羽生第一</v>
      </c>
      <c r="AE16" s="204"/>
      <c r="AF16" s="205"/>
      <c r="AG16" s="206" t="str">
        <f>T21</f>
        <v>浦和商業</v>
      </c>
      <c r="AH16" s="206"/>
      <c r="AI16" s="206"/>
      <c r="AJ16" s="119" t="s">
        <v>417</v>
      </c>
      <c r="AK16" s="119" t="s">
        <v>418</v>
      </c>
    </row>
    <row r="17" spans="1:37" ht="12.75">
      <c r="A17" s="78" t="s">
        <v>206</v>
      </c>
      <c r="B17" s="207"/>
      <c r="C17" s="208"/>
      <c r="D17" s="209"/>
      <c r="E17" s="123">
        <v>9</v>
      </c>
      <c r="F17" s="124" t="str">
        <f>IF(E17&gt;G17,"○",IF(E17&lt;G17,"×",IF(ISBLANK(E17),"","△")))</f>
        <v>○</v>
      </c>
      <c r="G17" s="125">
        <v>8</v>
      </c>
      <c r="H17" s="123"/>
      <c r="I17" s="124"/>
      <c r="J17" s="125"/>
      <c r="K17" s="123"/>
      <c r="L17" s="124"/>
      <c r="M17" s="125"/>
      <c r="N17" s="123">
        <v>18</v>
      </c>
      <c r="O17" s="124" t="str">
        <f>IF(N17&gt;P17,"○",IF(N17&lt;P17,"×",IF(ISBLANK(N17),"","△")))</f>
        <v>○</v>
      </c>
      <c r="P17" s="125">
        <v>3</v>
      </c>
      <c r="Q17" s="119">
        <f>COUNTIF(B17:P17,"○")*3+COUNTIF(B17:P17,"△")*1</f>
        <v>6</v>
      </c>
      <c r="R17" s="119">
        <f>RANK(Q17,Q17:Q21,0)</f>
        <v>1</v>
      </c>
      <c r="S17" s="63"/>
      <c r="T17" s="78" t="s">
        <v>208</v>
      </c>
      <c r="U17" s="207"/>
      <c r="V17" s="208"/>
      <c r="W17" s="209"/>
      <c r="X17" s="123">
        <v>7</v>
      </c>
      <c r="Y17" s="124" t="str">
        <f>IF(X17&gt;Z17,"○",IF(X17&lt;Z17,"×",IF(ISBLANK(X17),"","△")))</f>
        <v>×</v>
      </c>
      <c r="Z17" s="125">
        <v>12</v>
      </c>
      <c r="AA17" s="123"/>
      <c r="AB17" s="124"/>
      <c r="AC17" s="125"/>
      <c r="AD17" s="123"/>
      <c r="AE17" s="124"/>
      <c r="AF17" s="125"/>
      <c r="AG17" s="123">
        <v>8</v>
      </c>
      <c r="AH17" s="124" t="str">
        <f>IF(AG17&gt;AI17,"○",IF(AG17&lt;AI17,"×",IF(ISBLANK(AG17),"","△")))</f>
        <v>○</v>
      </c>
      <c r="AI17" s="125">
        <v>6</v>
      </c>
      <c r="AJ17" s="119">
        <f>COUNTIF(U17:AI17,"○")*3+COUNTIF(U17:AI17,"△")*1</f>
        <v>3</v>
      </c>
      <c r="AK17" s="119">
        <f>RANK(AJ17,AJ17:AJ21,0)</f>
        <v>2</v>
      </c>
    </row>
    <row r="18" spans="1:37" ht="12.75">
      <c r="A18" s="78" t="s">
        <v>207</v>
      </c>
      <c r="B18" s="123"/>
      <c r="C18" s="124" t="str">
        <f>IF(ISBLANK(F17),"",IF(F17="○","×",IF(F17="×","○",IF(F17="△","△"))))</f>
        <v>×</v>
      </c>
      <c r="D18" s="125"/>
      <c r="E18" s="202"/>
      <c r="F18" s="202"/>
      <c r="G18" s="202"/>
      <c r="H18" s="123">
        <v>15</v>
      </c>
      <c r="I18" s="124" t="str">
        <f>IF(H18&gt;J18,"○",IF(H18&lt;J18,"×",IF(ISBLANK(H18),"","△")))</f>
        <v>○</v>
      </c>
      <c r="J18" s="125">
        <v>0</v>
      </c>
      <c r="K18" s="123"/>
      <c r="L18" s="124"/>
      <c r="M18" s="125"/>
      <c r="N18" s="123"/>
      <c r="O18" s="124"/>
      <c r="P18" s="125"/>
      <c r="Q18" s="119">
        <f>COUNTIF(B18:P18,"○")*3+COUNTIF(B18:P18,"△")*1</f>
        <v>3</v>
      </c>
      <c r="R18" s="119">
        <f>RANK(Q18,Q18:Q22,0)</f>
        <v>2</v>
      </c>
      <c r="S18" s="63"/>
      <c r="T18" s="78" t="s">
        <v>209</v>
      </c>
      <c r="U18" s="123"/>
      <c r="V18" s="124" t="str">
        <f>IF(ISBLANK(Y17),"",IF(Y17="○","×",IF(Y17="×","○",IF(Y17="△","△"))))</f>
        <v>○</v>
      </c>
      <c r="W18" s="125"/>
      <c r="X18" s="202"/>
      <c r="Y18" s="202"/>
      <c r="Z18" s="202"/>
      <c r="AA18" s="123">
        <v>11</v>
      </c>
      <c r="AB18" s="124" t="str">
        <f>IF(AA18&gt;AC18,"○",IF(AA18&lt;AC18,"×",IF(ISBLANK(AA18),"","△")))</f>
        <v>○</v>
      </c>
      <c r="AC18" s="125">
        <v>5</v>
      </c>
      <c r="AD18" s="123"/>
      <c r="AE18" s="124"/>
      <c r="AF18" s="125"/>
      <c r="AG18" s="123"/>
      <c r="AH18" s="124"/>
      <c r="AI18" s="125"/>
      <c r="AJ18" s="119">
        <f>COUNTIF(U18:AI18,"○")*3+COUNTIF(U18:AI18,"△")*1</f>
        <v>6</v>
      </c>
      <c r="AK18" s="119">
        <f>RANK(AJ18,AJ18:AJ22,0)</f>
        <v>1</v>
      </c>
    </row>
    <row r="19" spans="1:37" ht="12.75">
      <c r="A19" s="78" t="s">
        <v>263</v>
      </c>
      <c r="B19" s="123"/>
      <c r="C19" s="124">
        <f>IF(ISBLANK(I17),"",IF(I17="○","×",IF(I17="×","○",IF(I17="△","△"))))</f>
      </c>
      <c r="D19" s="125"/>
      <c r="E19" s="121"/>
      <c r="F19" s="122" t="str">
        <f>IF(ISBLANK(I18),"",IF(I18="○","×",IF(I18="×","○",IF(I18="△","△"))))</f>
        <v>×</v>
      </c>
      <c r="G19" s="118"/>
      <c r="H19" s="202"/>
      <c r="I19" s="202"/>
      <c r="J19" s="202"/>
      <c r="K19" s="123">
        <v>2</v>
      </c>
      <c r="L19" s="124" t="str">
        <f>IF(K19&gt;M19,"○",IF(K19&lt;M19,"×",IF(ISBLANK(K19),"","△")))</f>
        <v>×</v>
      </c>
      <c r="M19" s="125">
        <v>10</v>
      </c>
      <c r="N19" s="123"/>
      <c r="O19" s="124"/>
      <c r="P19" s="125"/>
      <c r="Q19" s="119">
        <f>COUNTIF(B19:P19,"○")*3+COUNTIF(B19:P19,"△")*1</f>
        <v>0</v>
      </c>
      <c r="R19" s="119">
        <f>RANK(Q19,Q19:Q23,0)</f>
        <v>2</v>
      </c>
      <c r="S19" s="63"/>
      <c r="T19" s="78" t="s">
        <v>210</v>
      </c>
      <c r="U19" s="123"/>
      <c r="V19" s="124">
        <f>IF(ISBLANK(AB17),"",IF(AB17="○","×",IF(AB17="×","○",IF(AB17="△","△"))))</f>
      </c>
      <c r="W19" s="125"/>
      <c r="X19" s="121"/>
      <c r="Y19" s="122" t="str">
        <f>IF(ISBLANK(AB18),"",IF(AB18="○","×",IF(AB18="×","○",IF(AB18="△","△"))))</f>
        <v>×</v>
      </c>
      <c r="Z19" s="118"/>
      <c r="AA19" s="202"/>
      <c r="AB19" s="202"/>
      <c r="AC19" s="202"/>
      <c r="AD19" s="123">
        <v>9</v>
      </c>
      <c r="AE19" s="124" t="str">
        <f>IF(AD19&gt;AF19,"○",IF(AD19&lt;AF19,"×",IF(ISBLANK(AD19),"","△")))</f>
        <v>○</v>
      </c>
      <c r="AF19" s="125">
        <v>3</v>
      </c>
      <c r="AG19" s="123"/>
      <c r="AH19" s="124"/>
      <c r="AI19" s="125"/>
      <c r="AJ19" s="119">
        <f>COUNTIF(U19:AI19,"○")*3+COUNTIF(U19:AI19,"△")*1</f>
        <v>3</v>
      </c>
      <c r="AK19" s="119">
        <f>RANK(AJ19,AJ19:AJ23,0)</f>
        <v>1</v>
      </c>
    </row>
    <row r="20" spans="1:37" ht="12.75">
      <c r="A20" s="78" t="s">
        <v>197</v>
      </c>
      <c r="B20" s="123"/>
      <c r="C20" s="124">
        <f>IF(ISBLANK(L17),"",IF(L17="○","×",IF(L17="×","○",IF(L17="△","△"))))</f>
      </c>
      <c r="D20" s="125"/>
      <c r="E20" s="123"/>
      <c r="F20" s="124">
        <f>IF(ISBLANK(L18),"",IF(L18="○","×",IF(L18="×","○",IF(L18="△","△"))))</f>
      </c>
      <c r="G20" s="125"/>
      <c r="H20" s="121"/>
      <c r="I20" s="122" t="str">
        <f>IF(ISBLANK(L19),"",IF(L19="○","×",IF(L19="×","○",IF(L19="△","△"))))</f>
        <v>○</v>
      </c>
      <c r="J20" s="118"/>
      <c r="K20" s="202"/>
      <c r="L20" s="202"/>
      <c r="M20" s="202"/>
      <c r="N20" s="123">
        <v>4</v>
      </c>
      <c r="O20" s="124" t="str">
        <f>IF(N20&gt;P20,"○",IF(N20&lt;P20,"×",IF(ISBLANK(N20),"","△")))</f>
        <v>○</v>
      </c>
      <c r="P20" s="125">
        <v>3</v>
      </c>
      <c r="Q20" s="119">
        <f>COUNTIF(B20:P20,"○")*3+COUNTIF(B20:P20,"△")*1</f>
        <v>6</v>
      </c>
      <c r="R20" s="119">
        <f>RANK(Q20,Q20:Q24,0)</f>
        <v>1</v>
      </c>
      <c r="S20" s="63"/>
      <c r="T20" s="78" t="s">
        <v>246</v>
      </c>
      <c r="U20" s="123"/>
      <c r="V20" s="124">
        <f>IF(ISBLANK(AE17),"",IF(AE17="○","×",IF(AE17="×","○",IF(AE17="△","△"))))</f>
      </c>
      <c r="W20" s="125"/>
      <c r="X20" s="123"/>
      <c r="Y20" s="124">
        <f>IF(ISBLANK(AE18),"",IF(AE18="○","×",IF(AE18="×","○",IF(AE18="△","△"))))</f>
      </c>
      <c r="Z20" s="125"/>
      <c r="AA20" s="121"/>
      <c r="AB20" s="122" t="str">
        <f>IF(ISBLANK(AE19),"",IF(AE19="○","×",IF(AE19="×","○",IF(AE19="△","△"))))</f>
        <v>×</v>
      </c>
      <c r="AC20" s="118"/>
      <c r="AD20" s="202"/>
      <c r="AE20" s="202"/>
      <c r="AF20" s="202"/>
      <c r="AG20" s="123">
        <v>7</v>
      </c>
      <c r="AH20" s="124" t="str">
        <f>IF(AG20&gt;AI20,"○",IF(AG20&lt;AI20,"×",IF(ISBLANK(AG20),"","△")))</f>
        <v>○</v>
      </c>
      <c r="AI20" s="125">
        <v>6</v>
      </c>
      <c r="AJ20" s="119">
        <f>COUNTIF(U20:AI20,"○")*3+COUNTIF(U20:AI20,"△")*1</f>
        <v>3</v>
      </c>
      <c r="AK20" s="119">
        <f>RANK(AJ20,AJ20:AJ24,0)</f>
        <v>1</v>
      </c>
    </row>
    <row r="21" spans="1:37" ht="12.75">
      <c r="A21" s="78" t="s">
        <v>194</v>
      </c>
      <c r="B21" s="123"/>
      <c r="C21" s="124" t="str">
        <f>IF(ISBLANK(O17),"",IF(O17="○","×",IF(O17="×","○",IF(O17="△","△"))))</f>
        <v>×</v>
      </c>
      <c r="D21" s="125"/>
      <c r="E21" s="123"/>
      <c r="F21" s="124">
        <f>IF(ISBLANK(O18),"",IF(O18="○","×",IF(O18="×","○",IF(O18="△","△"))))</f>
      </c>
      <c r="G21" s="125"/>
      <c r="H21" s="123"/>
      <c r="I21" s="124">
        <f>IF(ISBLANK(O19),"",IF(O19="○","×",IF(O19="×","○",IF(O19="△","△"))))</f>
      </c>
      <c r="J21" s="125"/>
      <c r="K21" s="121"/>
      <c r="L21" s="122" t="str">
        <f>IF(ISBLANK(O20),"",IF(O20="○","×",IF(O20="×","○",IF(O20="△","△"))))</f>
        <v>×</v>
      </c>
      <c r="M21" s="118"/>
      <c r="N21" s="200"/>
      <c r="O21" s="200"/>
      <c r="P21" s="201"/>
      <c r="Q21" s="119">
        <f>COUNTIF(B21:P21,"○")*3+COUNTIF(B21:P21,"△")*1</f>
        <v>0</v>
      </c>
      <c r="R21" s="119">
        <f>RANK(Q21,Q21:Q25,0)</f>
        <v>2</v>
      </c>
      <c r="S21" s="63"/>
      <c r="T21" s="78" t="s">
        <v>264</v>
      </c>
      <c r="U21" s="123"/>
      <c r="V21" s="124" t="str">
        <f>IF(ISBLANK(AH17),"",IF(AH17="○","×",IF(AH17="×","○",IF(AH17="△","△"))))</f>
        <v>×</v>
      </c>
      <c r="W21" s="125"/>
      <c r="X21" s="123"/>
      <c r="Y21" s="124">
        <f>IF(ISBLANK(AH18),"",IF(AH18="○","×",IF(AH18="×","○",IF(AH18="△","△"))))</f>
      </c>
      <c r="Z21" s="125"/>
      <c r="AA21" s="123"/>
      <c r="AB21" s="124">
        <f>IF(ISBLANK(AH19),"",IF(AH19="○","×",IF(AH19="×","○",IF(AH19="△","△"))))</f>
      </c>
      <c r="AC21" s="125"/>
      <c r="AD21" s="121"/>
      <c r="AE21" s="122" t="str">
        <f>IF(ISBLANK(AH20),"",IF(AH20="○","×",IF(AH20="×","○",IF(AH20="△","△"))))</f>
        <v>×</v>
      </c>
      <c r="AF21" s="118"/>
      <c r="AG21" s="200"/>
      <c r="AH21" s="200"/>
      <c r="AI21" s="201"/>
      <c r="AJ21" s="119">
        <f>COUNTIF(U21:AI21,"○")*3+COUNTIF(U21:AI21,"△")*1</f>
        <v>0</v>
      </c>
      <c r="AK21" s="119">
        <f>RANK(AJ21,AJ21:AJ25,0)</f>
        <v>2</v>
      </c>
    </row>
    <row r="22" spans="1:37" ht="6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</row>
    <row r="23" spans="1:37" ht="12.75">
      <c r="A23" s="119" t="s">
        <v>424</v>
      </c>
      <c r="B23" s="205" t="str">
        <f>A24</f>
        <v>越谷西Ｂ</v>
      </c>
      <c r="C23" s="206"/>
      <c r="D23" s="206"/>
      <c r="E23" s="206" t="str">
        <f>A25</f>
        <v>浦和実業</v>
      </c>
      <c r="F23" s="206"/>
      <c r="G23" s="206"/>
      <c r="H23" s="206" t="str">
        <f>A26</f>
        <v>川越南Ｂ</v>
      </c>
      <c r="I23" s="206"/>
      <c r="J23" s="206"/>
      <c r="K23" s="206" t="str">
        <f>A27</f>
        <v>蓮田松韻</v>
      </c>
      <c r="L23" s="206"/>
      <c r="M23" s="206"/>
      <c r="N23" s="206" t="str">
        <f>A28</f>
        <v>浦和南Ａ</v>
      </c>
      <c r="O23" s="206"/>
      <c r="P23" s="206"/>
      <c r="Q23" s="119" t="s">
        <v>417</v>
      </c>
      <c r="R23" s="119" t="s">
        <v>418</v>
      </c>
      <c r="S23" s="63"/>
      <c r="T23" s="119" t="s">
        <v>423</v>
      </c>
      <c r="U23" s="203" t="str">
        <f>T24</f>
        <v>川口青陵・志木</v>
      </c>
      <c r="V23" s="204"/>
      <c r="W23" s="205"/>
      <c r="X23" s="203" t="str">
        <f>T25</f>
        <v>伊奈学園</v>
      </c>
      <c r="Y23" s="204"/>
      <c r="Z23" s="205"/>
      <c r="AA23" s="203" t="str">
        <f>T26</f>
        <v>宮代</v>
      </c>
      <c r="AB23" s="204"/>
      <c r="AC23" s="205"/>
      <c r="AD23" s="203" t="str">
        <f>T27</f>
        <v>浦和学院</v>
      </c>
      <c r="AE23" s="204"/>
      <c r="AF23" s="205"/>
      <c r="AG23" s="206" t="str">
        <f>T28</f>
        <v>城西川越</v>
      </c>
      <c r="AH23" s="206"/>
      <c r="AI23" s="206"/>
      <c r="AJ23" s="119" t="s">
        <v>417</v>
      </c>
      <c r="AK23" s="119" t="s">
        <v>418</v>
      </c>
    </row>
    <row r="24" spans="1:37" ht="12.75">
      <c r="A24" s="78" t="s">
        <v>258</v>
      </c>
      <c r="B24" s="207"/>
      <c r="C24" s="208"/>
      <c r="D24" s="209"/>
      <c r="E24" s="123">
        <v>11</v>
      </c>
      <c r="F24" s="124" t="str">
        <f>IF(E24&gt;G24,"○",IF(E24&lt;G24,"×",IF(ISBLANK(E24),"","△")))</f>
        <v>×</v>
      </c>
      <c r="G24" s="125">
        <v>12</v>
      </c>
      <c r="H24" s="123"/>
      <c r="I24" s="124"/>
      <c r="J24" s="125"/>
      <c r="K24" s="123"/>
      <c r="L24" s="124"/>
      <c r="M24" s="125"/>
      <c r="N24" s="123">
        <v>8</v>
      </c>
      <c r="O24" s="124" t="str">
        <f>IF(N24&gt;P24,"○",IF(N24&lt;P24,"×",IF(ISBLANK(N24),"","△")))</f>
        <v>×</v>
      </c>
      <c r="P24" s="125">
        <v>9</v>
      </c>
      <c r="Q24" s="119">
        <f>COUNTIF(B24:P24,"○")*3+COUNTIF(B24:P24,"△")*1</f>
        <v>0</v>
      </c>
      <c r="R24" s="119">
        <f>RANK(Q24,Q24:Q28,0)</f>
        <v>4</v>
      </c>
      <c r="S24" s="63"/>
      <c r="T24" s="78" t="s">
        <v>265</v>
      </c>
      <c r="U24" s="207"/>
      <c r="V24" s="208"/>
      <c r="W24" s="209"/>
      <c r="X24" s="123">
        <v>2</v>
      </c>
      <c r="Y24" s="124" t="str">
        <f>IF(X24&gt;Z24,"○",IF(X24&lt;Z24,"×",IF(ISBLANK(X24),"","△")))</f>
        <v>×</v>
      </c>
      <c r="Z24" s="125">
        <v>4</v>
      </c>
      <c r="AA24" s="123"/>
      <c r="AB24" s="124"/>
      <c r="AC24" s="125"/>
      <c r="AD24" s="123"/>
      <c r="AE24" s="124"/>
      <c r="AF24" s="125"/>
      <c r="AG24" s="123">
        <v>7</v>
      </c>
      <c r="AH24" s="124" t="str">
        <f>IF(AG24&gt;AI24,"○",IF(AG24&lt;AI24,"×",IF(ISBLANK(AG24),"","△")))</f>
        <v>×</v>
      </c>
      <c r="AI24" s="125">
        <v>13</v>
      </c>
      <c r="AJ24" s="119">
        <f>COUNTIF(U24:AI24,"○")*3+COUNTIF(U24:AI24,"△")*1</f>
        <v>0</v>
      </c>
      <c r="AK24" s="119">
        <f>RANK(AJ24,AJ24:AJ28,0)</f>
        <v>4</v>
      </c>
    </row>
    <row r="25" spans="1:37" ht="12.75">
      <c r="A25" s="78" t="s">
        <v>228</v>
      </c>
      <c r="B25" s="123"/>
      <c r="C25" s="124" t="str">
        <f>IF(ISBLANK(F24),"",IF(F24="○","×",IF(F24="×","○",IF(F24="△","△"))))</f>
        <v>○</v>
      </c>
      <c r="D25" s="125"/>
      <c r="E25" s="202"/>
      <c r="F25" s="202"/>
      <c r="G25" s="202"/>
      <c r="H25" s="123"/>
      <c r="I25" s="124"/>
      <c r="J25" s="125"/>
      <c r="K25" s="123"/>
      <c r="L25" s="124"/>
      <c r="M25" s="125"/>
      <c r="N25" s="123"/>
      <c r="O25" s="124"/>
      <c r="P25" s="125"/>
      <c r="Q25" s="119">
        <f>COUNTIF(B25:P25,"○")*3+COUNTIF(B25:P25,"△")*1</f>
        <v>3</v>
      </c>
      <c r="R25" s="119">
        <f>RANK(Q25,Q25:Q29,0)</f>
        <v>1</v>
      </c>
      <c r="S25" s="63"/>
      <c r="T25" s="78" t="s">
        <v>231</v>
      </c>
      <c r="U25" s="123"/>
      <c r="V25" s="124" t="str">
        <f>IF(ISBLANK(Y24),"",IF(Y24="○","×",IF(Y24="×","○",IF(Y24="△","△"))))</f>
        <v>○</v>
      </c>
      <c r="W25" s="125"/>
      <c r="X25" s="202"/>
      <c r="Y25" s="202"/>
      <c r="Z25" s="202"/>
      <c r="AA25" s="123"/>
      <c r="AB25" s="124"/>
      <c r="AC25" s="125"/>
      <c r="AD25" s="123"/>
      <c r="AE25" s="124"/>
      <c r="AF25" s="125"/>
      <c r="AG25" s="123"/>
      <c r="AH25" s="124"/>
      <c r="AI25" s="125"/>
      <c r="AJ25" s="119">
        <f>COUNTIF(U25:AI25,"○")*3+COUNTIF(U25:AI25,"△")*1</f>
        <v>3</v>
      </c>
      <c r="AK25" s="119">
        <f>RANK(AJ25,AJ25:AJ29,0)</f>
        <v>1</v>
      </c>
    </row>
    <row r="26" spans="1:37" ht="12.75">
      <c r="A26" s="78" t="s">
        <v>217</v>
      </c>
      <c r="B26" s="123"/>
      <c r="C26" s="124">
        <f>IF(ISBLANK(I24),"",IF(I24="○","×",IF(I24="×","○",IF(I24="△","△"))))</f>
      </c>
      <c r="D26" s="125"/>
      <c r="E26" s="121"/>
      <c r="F26" s="122">
        <f>IF(ISBLANK(I25),"",IF(I25="○","×",IF(I25="×","○",IF(I25="△","△"))))</f>
      </c>
      <c r="G26" s="118"/>
      <c r="H26" s="202"/>
      <c r="I26" s="202"/>
      <c r="J26" s="202"/>
      <c r="K26" s="123">
        <v>9</v>
      </c>
      <c r="L26" s="124" t="str">
        <f>IF(K26&gt;M26,"○",IF(K26&lt;M26,"×",IF(ISBLANK(K26),"","△")))</f>
        <v>○</v>
      </c>
      <c r="M26" s="125">
        <v>7</v>
      </c>
      <c r="N26" s="123"/>
      <c r="O26" s="124"/>
      <c r="P26" s="125"/>
      <c r="Q26" s="119">
        <f>COUNTIF(B26:P26,"○")*3+COUNTIF(B26:P26,"△")*1</f>
        <v>3</v>
      </c>
      <c r="R26" s="119">
        <f>RANK(Q26,Q26:Q30,0)</f>
        <v>1</v>
      </c>
      <c r="S26" s="63"/>
      <c r="T26" s="78" t="s">
        <v>242</v>
      </c>
      <c r="U26" s="123"/>
      <c r="V26" s="124">
        <f>IF(ISBLANK(AB24),"",IF(AB24="○","×",IF(AB24="×","○",IF(AB24="△","△"))))</f>
      </c>
      <c r="W26" s="125"/>
      <c r="X26" s="121"/>
      <c r="Y26" s="122">
        <f>IF(ISBLANK(AB25),"",IF(AB25="○","×",IF(AB25="×","○",IF(AB25="△","△"))))</f>
      </c>
      <c r="Z26" s="118"/>
      <c r="AA26" s="202"/>
      <c r="AB26" s="202"/>
      <c r="AC26" s="202"/>
      <c r="AD26" s="123">
        <v>0</v>
      </c>
      <c r="AE26" s="124" t="str">
        <f>IF(AD26&gt;AF26,"○",IF(AD26&lt;AF26,"×",IF(ISBLANK(AD26),"","△")))</f>
        <v>×</v>
      </c>
      <c r="AF26" s="125">
        <v>20</v>
      </c>
      <c r="AG26" s="123"/>
      <c r="AH26" s="124"/>
      <c r="AI26" s="125"/>
      <c r="AJ26" s="119">
        <f>COUNTIF(U26:AI26,"○")*3+COUNTIF(U26:AI26,"△")*1</f>
        <v>0</v>
      </c>
      <c r="AK26" s="119">
        <f>RANK(AJ26,AJ26:AJ30,0)</f>
        <v>3</v>
      </c>
    </row>
    <row r="27" spans="1:37" ht="12.75">
      <c r="A27" s="78" t="s">
        <v>245</v>
      </c>
      <c r="B27" s="123"/>
      <c r="C27" s="124">
        <f>IF(ISBLANK(L24),"",IF(L24="○","×",IF(L24="×","○",IF(L24="△","△"))))</f>
      </c>
      <c r="D27" s="125"/>
      <c r="E27" s="123"/>
      <c r="F27" s="124">
        <f>IF(ISBLANK(L25),"",IF(L25="○","×",IF(L25="×","○",IF(L25="△","△"))))</f>
      </c>
      <c r="G27" s="125"/>
      <c r="H27" s="121"/>
      <c r="I27" s="122" t="str">
        <f>IF(ISBLANK(L26),"",IF(L26="○","×",IF(L26="×","○",IF(L26="△","△"))))</f>
        <v>×</v>
      </c>
      <c r="J27" s="118"/>
      <c r="K27" s="202"/>
      <c r="L27" s="202"/>
      <c r="M27" s="202"/>
      <c r="N27" s="123"/>
      <c r="O27" s="124"/>
      <c r="P27" s="125"/>
      <c r="Q27" s="119">
        <f>COUNTIF(B27:P27,"○")*3+COUNTIF(B27:P27,"△")*1</f>
        <v>0</v>
      </c>
      <c r="R27" s="119">
        <f>RANK(Q27,Q27:Q31,0)</f>
        <v>3</v>
      </c>
      <c r="S27" s="63"/>
      <c r="T27" s="78" t="s">
        <v>232</v>
      </c>
      <c r="U27" s="123"/>
      <c r="V27" s="124">
        <f>IF(ISBLANK(AE24),"",IF(AE24="○","×",IF(AE24="×","○",IF(AE24="△","△"))))</f>
      </c>
      <c r="W27" s="125"/>
      <c r="X27" s="123"/>
      <c r="Y27" s="124">
        <f>IF(ISBLANK(AE25),"",IF(AE25="○","×",IF(AE25="×","○",IF(AE25="△","△"))))</f>
      </c>
      <c r="Z27" s="125"/>
      <c r="AA27" s="121"/>
      <c r="AB27" s="122" t="str">
        <f>IF(ISBLANK(AE26),"",IF(AE26="○","×",IF(AE26="×","○",IF(AE26="△","△"))))</f>
        <v>○</v>
      </c>
      <c r="AC27" s="118"/>
      <c r="AD27" s="202"/>
      <c r="AE27" s="202"/>
      <c r="AF27" s="202"/>
      <c r="AG27" s="123"/>
      <c r="AH27" s="124"/>
      <c r="AI27" s="125"/>
      <c r="AJ27" s="119">
        <f>COUNTIF(U27:AI27,"○")*3+COUNTIF(U27:AI27,"△")*1</f>
        <v>3</v>
      </c>
      <c r="AK27" s="119">
        <f>RANK(AJ27,AJ27:AJ31,0)</f>
        <v>1</v>
      </c>
    </row>
    <row r="28" spans="1:37" ht="12.75">
      <c r="A28" s="78" t="s">
        <v>218</v>
      </c>
      <c r="B28" s="123"/>
      <c r="C28" s="124" t="str">
        <f>IF(ISBLANK(O24),"",IF(O24="○","×",IF(O24="×","○",IF(O24="△","△"))))</f>
        <v>○</v>
      </c>
      <c r="D28" s="125"/>
      <c r="E28" s="123"/>
      <c r="F28" s="124">
        <f>IF(ISBLANK(O25),"",IF(O25="○","×",IF(O25="×","○",IF(O25="△","△"))))</f>
      </c>
      <c r="G28" s="125"/>
      <c r="H28" s="123"/>
      <c r="I28" s="124">
        <f>IF(ISBLANK(O26),"",IF(O26="○","×",IF(O26="×","○",IF(O26="△","△"))))</f>
      </c>
      <c r="J28" s="125"/>
      <c r="K28" s="121"/>
      <c r="L28" s="122">
        <f>IF(ISBLANK(O27),"",IF(O27="○","×",IF(O27="×","○",IF(O27="△","△"))))</f>
      </c>
      <c r="M28" s="118"/>
      <c r="N28" s="200"/>
      <c r="O28" s="200"/>
      <c r="P28" s="201"/>
      <c r="Q28" s="119">
        <f>COUNTIF(B28:P28,"○")*3+COUNTIF(B28:P28,"△")*1</f>
        <v>3</v>
      </c>
      <c r="R28" s="119">
        <f>RANK(Q28,Q28:Q32,0)</f>
        <v>1</v>
      </c>
      <c r="S28" s="63"/>
      <c r="T28" s="78" t="s">
        <v>266</v>
      </c>
      <c r="U28" s="123"/>
      <c r="V28" s="124" t="str">
        <f>IF(ISBLANK(AH24),"",IF(AH24="○","×",IF(AH24="×","○",IF(AH24="△","△"))))</f>
        <v>○</v>
      </c>
      <c r="W28" s="125"/>
      <c r="X28" s="123"/>
      <c r="Y28" s="124">
        <f>IF(ISBLANK(AH25),"",IF(AH25="○","×",IF(AH25="×","○",IF(AH25="△","△"))))</f>
      </c>
      <c r="Z28" s="125"/>
      <c r="AA28" s="123"/>
      <c r="AB28" s="124">
        <f>IF(ISBLANK(AH26),"",IF(AH26="○","×",IF(AH26="×","○",IF(AH26="△","△"))))</f>
      </c>
      <c r="AC28" s="125"/>
      <c r="AD28" s="121"/>
      <c r="AE28" s="122">
        <f>IF(ISBLANK(AH27),"",IF(AH27="○","×",IF(AH27="×","○",IF(AH27="△","△"))))</f>
      </c>
      <c r="AF28" s="118"/>
      <c r="AG28" s="200"/>
      <c r="AH28" s="200"/>
      <c r="AI28" s="201"/>
      <c r="AJ28" s="119">
        <f>COUNTIF(U28:AI28,"○")*3+COUNTIF(U28:AI28,"△")*1</f>
        <v>3</v>
      </c>
      <c r="AK28" s="119">
        <f>RANK(AJ28,AJ28:AJ32,0)</f>
        <v>1</v>
      </c>
    </row>
    <row r="29" spans="1:37" ht="6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</row>
    <row r="30" spans="1:37" ht="12.75">
      <c r="A30" s="119" t="s">
        <v>425</v>
      </c>
      <c r="B30" s="205" t="str">
        <f>A31</f>
        <v>城北埼玉</v>
      </c>
      <c r="C30" s="206"/>
      <c r="D30" s="206"/>
      <c r="E30" s="206" t="str">
        <f>A32</f>
        <v>八潮</v>
      </c>
      <c r="F30" s="206"/>
      <c r="G30" s="206"/>
      <c r="H30" s="206" t="str">
        <f>A33</f>
        <v>大宮・上尾南</v>
      </c>
      <c r="I30" s="206"/>
      <c r="J30" s="206"/>
      <c r="K30" s="206" t="str">
        <f>A34</f>
        <v>浦和西Ｂ</v>
      </c>
      <c r="L30" s="206"/>
      <c r="M30" s="206"/>
      <c r="N30" s="206" t="str">
        <f>A35</f>
        <v>県立坂戸</v>
      </c>
      <c r="O30" s="206"/>
      <c r="P30" s="206"/>
      <c r="Q30" s="119" t="s">
        <v>417</v>
      </c>
      <c r="R30" s="119" t="s">
        <v>418</v>
      </c>
      <c r="S30" s="63"/>
      <c r="T30" s="119" t="s">
        <v>426</v>
      </c>
      <c r="U30" s="203" t="str">
        <f>T31</f>
        <v>所沢北</v>
      </c>
      <c r="V30" s="204"/>
      <c r="W30" s="205"/>
      <c r="X30" s="203" t="str">
        <f>T32</f>
        <v>市立浦和Ｂ</v>
      </c>
      <c r="Y30" s="204"/>
      <c r="Z30" s="205"/>
      <c r="AA30" s="203" t="str">
        <f>T33</f>
        <v>聖望学園Ｂ</v>
      </c>
      <c r="AB30" s="204"/>
      <c r="AC30" s="205"/>
      <c r="AD30" s="203" t="str">
        <f>T34</f>
        <v>大宮開成Ｂ</v>
      </c>
      <c r="AE30" s="204"/>
      <c r="AF30" s="205"/>
      <c r="AG30" s="210"/>
      <c r="AH30" s="210"/>
      <c r="AI30" s="210"/>
      <c r="AJ30" s="119" t="s">
        <v>417</v>
      </c>
      <c r="AK30" s="119" t="s">
        <v>418</v>
      </c>
    </row>
    <row r="31" spans="1:37" ht="12.75">
      <c r="A31" s="78" t="s">
        <v>267</v>
      </c>
      <c r="B31" s="207"/>
      <c r="C31" s="208"/>
      <c r="D31" s="209"/>
      <c r="E31" s="123">
        <v>3</v>
      </c>
      <c r="F31" s="124" t="str">
        <f>IF(E31&gt;G31,"○",IF(E31&lt;G31,"×",IF(ISBLANK(E31),"","△")))</f>
        <v>×</v>
      </c>
      <c r="G31" s="125">
        <v>12</v>
      </c>
      <c r="H31" s="123"/>
      <c r="I31" s="124"/>
      <c r="J31" s="125"/>
      <c r="K31" s="123"/>
      <c r="L31" s="124"/>
      <c r="M31" s="125"/>
      <c r="N31" s="123">
        <v>6</v>
      </c>
      <c r="O31" s="124" t="str">
        <f>IF(N31&gt;P31,"○",IF(N31&lt;P31,"×",IF(ISBLANK(N31),"","△")))</f>
        <v>△</v>
      </c>
      <c r="P31" s="125">
        <v>6</v>
      </c>
      <c r="Q31" s="119">
        <f>COUNTIF(B31:P31,"○")*3+COUNTIF(B31:P31,"△")*1</f>
        <v>1</v>
      </c>
      <c r="R31" s="119">
        <f>RANK(Q31,Q31:Q35,0)</f>
        <v>3</v>
      </c>
      <c r="S31" s="63"/>
      <c r="T31" s="78" t="s">
        <v>238</v>
      </c>
      <c r="U31" s="207"/>
      <c r="V31" s="208"/>
      <c r="W31" s="209"/>
      <c r="X31" s="123">
        <v>6</v>
      </c>
      <c r="Y31" s="124" t="str">
        <f>IF(X31&gt;Z31,"○",IF(X31&lt;Z31,"×",IF(ISBLANK(X31),"","△")))</f>
        <v>△</v>
      </c>
      <c r="Z31" s="125">
        <v>6</v>
      </c>
      <c r="AA31" s="123"/>
      <c r="AB31" s="124"/>
      <c r="AC31" s="125"/>
      <c r="AD31" s="123"/>
      <c r="AE31" s="124"/>
      <c r="AF31" s="125"/>
      <c r="AG31" s="128"/>
      <c r="AH31" s="129">
        <f>IF(AG31&gt;AI31,"○",IF(AG31&lt;AI31,"×",IF(ISBLANK(AG31),"","△")))</f>
      </c>
      <c r="AI31" s="130"/>
      <c r="AJ31" s="119">
        <f>COUNTIF(U31:AI31,"○")*3+COUNTIF(U31:AI31,"△")*1</f>
        <v>1</v>
      </c>
      <c r="AK31" s="119">
        <f>RANK(AJ31,AJ31:AJ35,0)</f>
        <v>2</v>
      </c>
    </row>
    <row r="32" spans="1:37" ht="12.75">
      <c r="A32" s="78" t="s">
        <v>243</v>
      </c>
      <c r="B32" s="123"/>
      <c r="C32" s="124" t="str">
        <f>IF(ISBLANK(F31),"",IF(F31="○","×",IF(F31="×","○",IF(F31="△","△"))))</f>
        <v>○</v>
      </c>
      <c r="D32" s="125"/>
      <c r="E32" s="202"/>
      <c r="F32" s="202"/>
      <c r="G32" s="202"/>
      <c r="H32" s="123"/>
      <c r="I32" s="124"/>
      <c r="J32" s="125"/>
      <c r="K32" s="123"/>
      <c r="L32" s="124"/>
      <c r="M32" s="125"/>
      <c r="N32" s="123"/>
      <c r="O32" s="124"/>
      <c r="P32" s="125"/>
      <c r="Q32" s="119">
        <f>COUNTIF(B32:P32,"○")*3+COUNTIF(B32:P32,"△")*1</f>
        <v>3</v>
      </c>
      <c r="R32" s="119">
        <f>RANK(Q32,Q32:Q36,0)</f>
        <v>1</v>
      </c>
      <c r="S32" s="63"/>
      <c r="T32" s="78" t="s">
        <v>213</v>
      </c>
      <c r="U32" s="123"/>
      <c r="V32" s="124" t="str">
        <f>IF(ISBLANK(Y31),"",IF(Y31="○","×",IF(Y31="×","○",IF(Y31="△","△"))))</f>
        <v>△</v>
      </c>
      <c r="W32" s="125"/>
      <c r="X32" s="202"/>
      <c r="Y32" s="202"/>
      <c r="Z32" s="202"/>
      <c r="AA32" s="123"/>
      <c r="AB32" s="124"/>
      <c r="AC32" s="125"/>
      <c r="AD32" s="123"/>
      <c r="AE32" s="124"/>
      <c r="AF32" s="125"/>
      <c r="AG32" s="128"/>
      <c r="AH32" s="129">
        <f>IF(AG32&gt;AI32,"○",IF(AG32&lt;AI32,"×",IF(ISBLANK(AG32),"","△")))</f>
      </c>
      <c r="AI32" s="130"/>
      <c r="AJ32" s="119">
        <f>COUNTIF(U32:AI32,"○")*3+COUNTIF(U32:AI32,"△")*1</f>
        <v>1</v>
      </c>
      <c r="AK32" s="119">
        <f>RANK(AJ32,AJ32:AJ36,0)</f>
        <v>2</v>
      </c>
    </row>
    <row r="33" spans="1:37" ht="12.75">
      <c r="A33" s="78" t="s">
        <v>268</v>
      </c>
      <c r="B33" s="123"/>
      <c r="C33" s="124">
        <f>IF(ISBLANK(I31),"",IF(I31="○","×",IF(I31="×","○",IF(I31="△","△"))))</f>
      </c>
      <c r="D33" s="125"/>
      <c r="E33" s="121"/>
      <c r="F33" s="122">
        <f>IF(ISBLANK(I32),"",IF(I32="○","×",IF(I32="×","○",IF(I32="△","△"))))</f>
      </c>
      <c r="G33" s="118"/>
      <c r="H33" s="202"/>
      <c r="I33" s="202"/>
      <c r="J33" s="202"/>
      <c r="K33" s="123">
        <v>9</v>
      </c>
      <c r="L33" s="124" t="str">
        <f>IF(K33&gt;M33,"○",IF(K33&lt;M33,"×",IF(ISBLANK(K33),"","△")))</f>
        <v>○</v>
      </c>
      <c r="M33" s="125">
        <v>8</v>
      </c>
      <c r="N33" s="123"/>
      <c r="O33" s="124"/>
      <c r="P33" s="125"/>
      <c r="Q33" s="119">
        <f>COUNTIF(B33:P33,"○")*3+COUNTIF(B33:P33,"△")*1</f>
        <v>3</v>
      </c>
      <c r="R33" s="119">
        <f>RANK(Q33,Q33:Q37,0)</f>
        <v>1</v>
      </c>
      <c r="S33" s="63"/>
      <c r="T33" s="78" t="s">
        <v>214</v>
      </c>
      <c r="U33" s="123"/>
      <c r="V33" s="124">
        <f>IF(ISBLANK(AB31),"",IF(AB31="○","×",IF(AB31="×","○",IF(AB31="△","△"))))</f>
      </c>
      <c r="W33" s="125"/>
      <c r="X33" s="121"/>
      <c r="Y33" s="122">
        <f>IF(ISBLANK(AB32),"",IF(AB32="○","×",IF(AB32="×","○",IF(AB32="△","△"))))</f>
      </c>
      <c r="Z33" s="118"/>
      <c r="AA33" s="202"/>
      <c r="AB33" s="202"/>
      <c r="AC33" s="202"/>
      <c r="AD33" s="123">
        <v>4</v>
      </c>
      <c r="AE33" s="124" t="str">
        <f>IF(AD33&gt;AF33,"○",IF(AD33&lt;AF33,"×",IF(ISBLANK(AD33),"","△")))</f>
        <v>○</v>
      </c>
      <c r="AF33" s="125">
        <v>1</v>
      </c>
      <c r="AG33" s="128"/>
      <c r="AH33" s="129">
        <f>IF(AG33&gt;AI33,"○",IF(AG33&lt;AI33,"×",IF(ISBLANK(AG33),"","△")))</f>
      </c>
      <c r="AI33" s="130"/>
      <c r="AJ33" s="119">
        <f>COUNTIF(U33:AI33,"○")*3+COUNTIF(U33:AI33,"△")*1</f>
        <v>3</v>
      </c>
      <c r="AK33" s="119">
        <f>RANK(AJ33,AJ33:AJ37,0)</f>
        <v>1</v>
      </c>
    </row>
    <row r="34" spans="1:37" ht="12.75">
      <c r="A34" s="78" t="s">
        <v>216</v>
      </c>
      <c r="B34" s="123"/>
      <c r="C34" s="124">
        <f>IF(ISBLANK(L31),"",IF(L31="○","×",IF(L31="×","○",IF(L31="△","△"))))</f>
      </c>
      <c r="D34" s="125"/>
      <c r="E34" s="123"/>
      <c r="F34" s="124">
        <f>IF(ISBLANK(L32),"",IF(L32="○","×",IF(L32="×","○",IF(L32="△","△"))))</f>
      </c>
      <c r="G34" s="125"/>
      <c r="H34" s="121"/>
      <c r="I34" s="122" t="str">
        <f>IF(ISBLANK(L33),"",IF(L33="○","×",IF(L33="×","○",IF(L33="△","△"))))</f>
        <v>×</v>
      </c>
      <c r="J34" s="118"/>
      <c r="K34" s="202"/>
      <c r="L34" s="202"/>
      <c r="M34" s="202"/>
      <c r="N34" s="123"/>
      <c r="O34" s="124"/>
      <c r="P34" s="125"/>
      <c r="Q34" s="119">
        <f>COUNTIF(B34:P34,"○")*3+COUNTIF(B34:P34,"△")*1</f>
        <v>0</v>
      </c>
      <c r="R34" s="119">
        <f>RANK(Q34,Q34:Q38,0)</f>
        <v>3</v>
      </c>
      <c r="S34" s="63"/>
      <c r="T34" s="78" t="s">
        <v>215</v>
      </c>
      <c r="U34" s="123"/>
      <c r="V34" s="124">
        <f>IF(ISBLANK(AE31),"",IF(AE31="○","×",IF(AE31="×","○",IF(AE31="△","△"))))</f>
      </c>
      <c r="W34" s="125"/>
      <c r="X34" s="123"/>
      <c r="Y34" s="124">
        <f>IF(ISBLANK(AE32),"",IF(AE32="○","×",IF(AE32="×","○",IF(AE32="△","△"))))</f>
      </c>
      <c r="Z34" s="125"/>
      <c r="AA34" s="121"/>
      <c r="AB34" s="122" t="str">
        <f>IF(ISBLANK(AE33),"",IF(AE33="○","×",IF(AE33="×","○",IF(AE33="△","△"))))</f>
        <v>×</v>
      </c>
      <c r="AC34" s="118"/>
      <c r="AD34" s="202"/>
      <c r="AE34" s="202"/>
      <c r="AF34" s="202"/>
      <c r="AG34" s="128"/>
      <c r="AH34" s="129">
        <f>IF(AG34&gt;AI34,"○",IF(AG34&lt;AI34,"×",IF(ISBLANK(AG34),"","△")))</f>
      </c>
      <c r="AI34" s="130"/>
      <c r="AJ34" s="119">
        <f>COUNTIF(U34:AI34,"○")*3+COUNTIF(U34:AI34,"△")*1</f>
        <v>0</v>
      </c>
      <c r="AK34" s="119">
        <f>RANK(AJ34,AJ34:AJ38,0)</f>
        <v>1</v>
      </c>
    </row>
    <row r="35" spans="1:37" ht="12.75">
      <c r="A35" s="78" t="s">
        <v>269</v>
      </c>
      <c r="B35" s="123"/>
      <c r="C35" s="124" t="str">
        <f>IF(ISBLANK(O31),"",IF(O31="○","×",IF(O31="×","○",IF(O31="△","△"))))</f>
        <v>△</v>
      </c>
      <c r="D35" s="125"/>
      <c r="E35" s="123"/>
      <c r="F35" s="124">
        <f>IF(ISBLANK(O32),"",IF(O32="○","×",IF(O32="×","○",IF(O32="△","△"))))</f>
      </c>
      <c r="G35" s="125"/>
      <c r="H35" s="123"/>
      <c r="I35" s="124">
        <f>IF(ISBLANK(O33),"",IF(O33="○","×",IF(O33="×","○",IF(O33="△","△"))))</f>
      </c>
      <c r="J35" s="125"/>
      <c r="K35" s="121"/>
      <c r="L35" s="122">
        <f>IF(ISBLANK(O34),"",IF(O34="○","×",IF(O34="×","○",IF(O34="△","△"))))</f>
      </c>
      <c r="M35" s="118"/>
      <c r="N35" s="200"/>
      <c r="O35" s="200"/>
      <c r="P35" s="201"/>
      <c r="Q35" s="119">
        <f>COUNTIF(B35:P35,"○")*3+COUNTIF(B35:P35,"△")*1</f>
        <v>1</v>
      </c>
      <c r="R35" s="119">
        <f>RANK(Q35,Q35:Q39,0)</f>
        <v>2</v>
      </c>
      <c r="S35" s="63"/>
      <c r="T35" s="127"/>
      <c r="U35" s="128"/>
      <c r="V35" s="129">
        <f>IF(U35&gt;W35,"○",IF(U35&lt;W35,"×",IF(ISBLANK(U35),"","△")))</f>
      </c>
      <c r="W35" s="130"/>
      <c r="X35" s="128"/>
      <c r="Y35" s="129">
        <f>IF(X35&gt;Z35,"○",IF(X35&lt;Z35,"×",IF(ISBLANK(X35),"","△")))</f>
      </c>
      <c r="Z35" s="130"/>
      <c r="AA35" s="128"/>
      <c r="AB35" s="129">
        <f>IF(AA35&gt;AC35,"○",IF(AA35&lt;AC35,"×",IF(ISBLANK(AA35),"","△")))</f>
      </c>
      <c r="AC35" s="130"/>
      <c r="AD35" s="131"/>
      <c r="AE35" s="132">
        <f>IF(AD35&gt;AF35,"○",IF(AD35&lt;AF35,"×",IF(ISBLANK(AD35),"","△")))</f>
      </c>
      <c r="AF35" s="133"/>
      <c r="AG35" s="198"/>
      <c r="AH35" s="198"/>
      <c r="AI35" s="199"/>
      <c r="AJ35" s="127"/>
      <c r="AK35" s="127"/>
    </row>
    <row r="36" spans="1:37" ht="6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ht="12.75">
      <c r="A37" s="119" t="s">
        <v>427</v>
      </c>
      <c r="B37" s="205" t="str">
        <f>A38</f>
        <v>川口東</v>
      </c>
      <c r="C37" s="206"/>
      <c r="D37" s="206"/>
      <c r="E37" s="206" t="str">
        <f>A39</f>
        <v>春日部共栄Ｂ</v>
      </c>
      <c r="F37" s="206"/>
      <c r="G37" s="206"/>
      <c r="H37" s="206" t="str">
        <f>A40</f>
        <v>越谷南</v>
      </c>
      <c r="I37" s="206"/>
      <c r="J37" s="206"/>
      <c r="K37" s="206" t="str">
        <f>A41</f>
        <v>大宮南Ｂ</v>
      </c>
      <c r="L37" s="206"/>
      <c r="M37" s="206"/>
      <c r="N37" s="210"/>
      <c r="O37" s="210"/>
      <c r="P37" s="210"/>
      <c r="Q37" s="119" t="s">
        <v>417</v>
      </c>
      <c r="R37" s="119" t="s">
        <v>418</v>
      </c>
      <c r="S37" s="63"/>
      <c r="T37" s="119" t="s">
        <v>428</v>
      </c>
      <c r="U37" s="203" t="str">
        <f>T38</f>
        <v>秩父農工</v>
      </c>
      <c r="V37" s="204"/>
      <c r="W37" s="205"/>
      <c r="X37" s="203" t="str">
        <f>T39</f>
        <v>久喜北陽</v>
      </c>
      <c r="Y37" s="204"/>
      <c r="Z37" s="205"/>
      <c r="AA37" s="203" t="str">
        <f>T40</f>
        <v>三郷北Ｂ</v>
      </c>
      <c r="AB37" s="204"/>
      <c r="AC37" s="205"/>
      <c r="AD37" s="203" t="str">
        <f>T41</f>
        <v>三郷工技</v>
      </c>
      <c r="AE37" s="204"/>
      <c r="AF37" s="205"/>
      <c r="AG37" s="206" t="str">
        <f>T42</f>
        <v>熊谷Ｂ</v>
      </c>
      <c r="AH37" s="206"/>
      <c r="AI37" s="206"/>
      <c r="AJ37" s="119" t="s">
        <v>417</v>
      </c>
      <c r="AK37" s="119" t="s">
        <v>418</v>
      </c>
    </row>
    <row r="38" spans="1:37" ht="12.75">
      <c r="A38" s="78" t="s">
        <v>233</v>
      </c>
      <c r="B38" s="207"/>
      <c r="C38" s="208"/>
      <c r="D38" s="209"/>
      <c r="E38" s="123">
        <v>22</v>
      </c>
      <c r="F38" s="124" t="str">
        <f>IF(E38&gt;G38,"○",IF(E38&lt;G38,"×",IF(ISBLANK(E38),"","△")))</f>
        <v>○</v>
      </c>
      <c r="G38" s="125">
        <v>1</v>
      </c>
      <c r="H38" s="123"/>
      <c r="I38" s="124"/>
      <c r="J38" s="125"/>
      <c r="K38" s="123"/>
      <c r="L38" s="124"/>
      <c r="M38" s="125"/>
      <c r="N38" s="128"/>
      <c r="O38" s="129">
        <f>IF(N38&gt;P38,"○",IF(N38&lt;P38,"×",IF(ISBLANK(N38),"","△")))</f>
      </c>
      <c r="P38" s="130"/>
      <c r="Q38" s="119">
        <f>COUNTIF(B38:P38,"○")*3+COUNTIF(B38:P38,"△")*1</f>
        <v>3</v>
      </c>
      <c r="R38" s="119">
        <f>RANK(Q38,Q38:Q42,0)</f>
        <v>1</v>
      </c>
      <c r="S38" s="63"/>
      <c r="T38" s="78" t="s">
        <v>224</v>
      </c>
      <c r="U38" s="207"/>
      <c r="V38" s="208"/>
      <c r="W38" s="209"/>
      <c r="X38" s="123">
        <v>3</v>
      </c>
      <c r="Y38" s="124" t="str">
        <f>IF(X38&gt;Z38,"○",IF(X38&lt;Z38,"×",IF(ISBLANK(X38),"","△")))</f>
        <v>×</v>
      </c>
      <c r="Z38" s="125">
        <v>11</v>
      </c>
      <c r="AA38" s="123"/>
      <c r="AB38" s="124"/>
      <c r="AC38" s="125"/>
      <c r="AD38" s="123"/>
      <c r="AE38" s="124"/>
      <c r="AF38" s="125"/>
      <c r="AG38" s="123">
        <v>4</v>
      </c>
      <c r="AH38" s="124" t="str">
        <f>IF(AG38&gt;AI38,"○",IF(AG38&lt;AI38,"×",IF(ISBLANK(AG38),"","△")))</f>
        <v>×</v>
      </c>
      <c r="AI38" s="125">
        <v>7</v>
      </c>
      <c r="AJ38" s="119">
        <f>COUNTIF(U38:AI38,"○")*3+COUNTIF(U38:AI38,"△")*1</f>
        <v>0</v>
      </c>
      <c r="AK38" s="119">
        <f>RANK(AJ38,AJ38:AJ42,0)</f>
        <v>4</v>
      </c>
    </row>
    <row r="39" spans="1:37" ht="12.75">
      <c r="A39" s="78" t="s">
        <v>211</v>
      </c>
      <c r="B39" s="123"/>
      <c r="C39" s="124" t="str">
        <f>IF(ISBLANK(F38),"",IF(F38="○","×",IF(F38="×","○",IF(F38="△","△"))))</f>
        <v>×</v>
      </c>
      <c r="D39" s="125"/>
      <c r="E39" s="202"/>
      <c r="F39" s="202"/>
      <c r="G39" s="202"/>
      <c r="H39" s="123"/>
      <c r="I39" s="124"/>
      <c r="J39" s="125"/>
      <c r="K39" s="123"/>
      <c r="L39" s="124"/>
      <c r="M39" s="125"/>
      <c r="N39" s="128"/>
      <c r="O39" s="129">
        <f>IF(N39&gt;P39,"○",IF(N39&lt;P39,"×",IF(ISBLANK(N39),"","△")))</f>
      </c>
      <c r="P39" s="130"/>
      <c r="Q39" s="119">
        <f>COUNTIF(B39:P39,"○")*3+COUNTIF(B39:P39,"△")*1</f>
        <v>0</v>
      </c>
      <c r="R39" s="119">
        <f>RANK(Q39,Q39:Q43,0)</f>
        <v>2</v>
      </c>
      <c r="S39" s="63"/>
      <c r="T39" s="78" t="s">
        <v>259</v>
      </c>
      <c r="U39" s="123"/>
      <c r="V39" s="124" t="str">
        <f>IF(ISBLANK(Y38),"",IF(Y38="○","×",IF(Y38="×","○",IF(Y38="△","△"))))</f>
        <v>○</v>
      </c>
      <c r="W39" s="125"/>
      <c r="X39" s="202"/>
      <c r="Y39" s="202"/>
      <c r="Z39" s="202"/>
      <c r="AA39" s="123"/>
      <c r="AB39" s="124"/>
      <c r="AC39" s="125"/>
      <c r="AD39" s="123"/>
      <c r="AE39" s="124"/>
      <c r="AF39" s="125"/>
      <c r="AG39" s="123"/>
      <c r="AH39" s="124"/>
      <c r="AI39" s="125"/>
      <c r="AJ39" s="119">
        <f>COUNTIF(U39:AI39,"○")*3+COUNTIF(U39:AI39,"△")*1</f>
        <v>3</v>
      </c>
      <c r="AK39" s="119">
        <f>RANK(AJ39,AJ39:AJ43,0)</f>
        <v>1</v>
      </c>
    </row>
    <row r="40" spans="1:37" ht="12.75">
      <c r="A40" s="78" t="s">
        <v>244</v>
      </c>
      <c r="B40" s="123"/>
      <c r="C40" s="124">
        <f>IF(ISBLANK(I38),"",IF(I38="○","×",IF(I38="×","○",IF(I38="△","△"))))</f>
      </c>
      <c r="D40" s="125"/>
      <c r="E40" s="121"/>
      <c r="F40" s="122">
        <f>IF(ISBLANK(I39),"",IF(I39="○","×",IF(I39="×","○",IF(I39="△","△"))))</f>
      </c>
      <c r="G40" s="118"/>
      <c r="H40" s="202"/>
      <c r="I40" s="202"/>
      <c r="J40" s="202"/>
      <c r="K40" s="123">
        <v>15</v>
      </c>
      <c r="L40" s="124" t="str">
        <f>IF(K40&gt;M40,"○",IF(K40&lt;M40,"×",IF(ISBLANK(K40),"","△")))</f>
        <v>○</v>
      </c>
      <c r="M40" s="125">
        <v>1</v>
      </c>
      <c r="N40" s="128"/>
      <c r="O40" s="129">
        <f>IF(N40&gt;P40,"○",IF(N40&lt;P40,"×",IF(ISBLANK(N40),"","△")))</f>
      </c>
      <c r="P40" s="130"/>
      <c r="Q40" s="119">
        <f>COUNTIF(B40:P40,"○")*3+COUNTIF(B40:P40,"△")*1</f>
        <v>3</v>
      </c>
      <c r="R40" s="119">
        <f>RANK(Q40,Q40:Q44,0)</f>
        <v>1</v>
      </c>
      <c r="S40" s="63"/>
      <c r="T40" s="78" t="s">
        <v>271</v>
      </c>
      <c r="U40" s="123"/>
      <c r="V40" s="124">
        <f>IF(ISBLANK(AB38),"",IF(AB38="○","×",IF(AB38="×","○",IF(AB38="△","△"))))</f>
      </c>
      <c r="W40" s="125"/>
      <c r="X40" s="121"/>
      <c r="Y40" s="122">
        <f>IF(ISBLANK(AB39),"",IF(AB39="○","×",IF(AB39="×","○",IF(AB39="△","△"))))</f>
      </c>
      <c r="Z40" s="118"/>
      <c r="AA40" s="202"/>
      <c r="AB40" s="202"/>
      <c r="AC40" s="202"/>
      <c r="AD40" s="123">
        <v>9</v>
      </c>
      <c r="AE40" s="124" t="str">
        <f>IF(AD40&gt;AF40,"○",IF(AD40&lt;AF40,"×",IF(ISBLANK(AD40),"","△")))</f>
        <v>○</v>
      </c>
      <c r="AF40" s="125">
        <v>2</v>
      </c>
      <c r="AG40" s="123"/>
      <c r="AH40" s="124"/>
      <c r="AI40" s="125"/>
      <c r="AJ40" s="119">
        <f>COUNTIF(U40:AI40,"○")*3+COUNTIF(U40:AI40,"△")*1</f>
        <v>3</v>
      </c>
      <c r="AK40" s="119">
        <f>RANK(AJ40,AJ40:AJ44,0)</f>
        <v>1</v>
      </c>
    </row>
    <row r="41" spans="1:37" ht="12.75">
      <c r="A41" s="78" t="s">
        <v>212</v>
      </c>
      <c r="B41" s="123"/>
      <c r="C41" s="124">
        <f>IF(ISBLANK(L38),"",IF(L38="○","×",IF(L38="×","○",IF(L38="△","△"))))</f>
      </c>
      <c r="D41" s="125"/>
      <c r="E41" s="123"/>
      <c r="F41" s="124">
        <f>IF(ISBLANK(L39),"",IF(L39="○","×",IF(L39="×","○",IF(L39="△","△"))))</f>
      </c>
      <c r="G41" s="125"/>
      <c r="H41" s="121"/>
      <c r="I41" s="122" t="str">
        <f>IF(ISBLANK(L40),"",IF(L40="○","×",IF(L40="×","○",IF(L40="△","△"))))</f>
        <v>×</v>
      </c>
      <c r="J41" s="118"/>
      <c r="K41" s="202"/>
      <c r="L41" s="202"/>
      <c r="M41" s="202"/>
      <c r="N41" s="128"/>
      <c r="O41" s="129">
        <f>IF(N41&gt;P41,"○",IF(N41&lt;P41,"×",IF(ISBLANK(N41),"","△")))</f>
      </c>
      <c r="P41" s="130"/>
      <c r="Q41" s="119">
        <f>COUNTIF(B41:P41,"○")*3+COUNTIF(B41:P41,"△")*1</f>
        <v>0</v>
      </c>
      <c r="R41" s="119">
        <f>RANK(Q41,Q41:Q45,0)</f>
        <v>1</v>
      </c>
      <c r="S41" s="63"/>
      <c r="T41" s="78" t="s">
        <v>196</v>
      </c>
      <c r="U41" s="123"/>
      <c r="V41" s="124">
        <f>IF(ISBLANK(AE38),"",IF(AE38="○","×",IF(AE38="×","○",IF(AE38="△","△"))))</f>
      </c>
      <c r="W41" s="125"/>
      <c r="X41" s="123"/>
      <c r="Y41" s="124">
        <f>IF(ISBLANK(AE39),"",IF(AE39="○","×",IF(AE39="×","○",IF(AE39="△","△"))))</f>
      </c>
      <c r="Z41" s="125"/>
      <c r="AA41" s="121"/>
      <c r="AB41" s="122" t="str">
        <f>IF(ISBLANK(AE40),"",IF(AE40="○","×",IF(AE40="×","○",IF(AE40="△","△"))))</f>
        <v>×</v>
      </c>
      <c r="AC41" s="118"/>
      <c r="AD41" s="202"/>
      <c r="AE41" s="202"/>
      <c r="AF41" s="202"/>
      <c r="AG41" s="123"/>
      <c r="AH41" s="124"/>
      <c r="AI41" s="125"/>
      <c r="AJ41" s="119">
        <f>COUNTIF(U41:AI41,"○")*3+COUNTIF(U41:AI41,"△")*1</f>
        <v>0</v>
      </c>
      <c r="AK41" s="119">
        <f>RANK(AJ41,AJ41:AJ45,0)</f>
        <v>2</v>
      </c>
    </row>
    <row r="42" spans="1:37" ht="12.75">
      <c r="A42" s="127"/>
      <c r="B42" s="128"/>
      <c r="C42" s="129">
        <f>IF(B42&gt;D42,"○",IF(B42&lt;D42,"×",IF(ISBLANK(B42),"","△")))</f>
      </c>
      <c r="D42" s="130"/>
      <c r="E42" s="128"/>
      <c r="F42" s="129">
        <f>IF(E42&gt;G42,"○",IF(E42&lt;G42,"×",IF(ISBLANK(E42),"","△")))</f>
      </c>
      <c r="G42" s="130"/>
      <c r="H42" s="128"/>
      <c r="I42" s="129">
        <f>IF(H42&gt;J42,"○",IF(H42&lt;J42,"×",IF(ISBLANK(H42),"","△")))</f>
      </c>
      <c r="J42" s="130"/>
      <c r="K42" s="131"/>
      <c r="L42" s="132">
        <f>IF(K42&gt;M42,"○",IF(K42&lt;M42,"×",IF(ISBLANK(K42),"","△")))</f>
      </c>
      <c r="M42" s="133"/>
      <c r="N42" s="198"/>
      <c r="O42" s="198"/>
      <c r="P42" s="199"/>
      <c r="Q42" s="127"/>
      <c r="R42" s="127"/>
      <c r="S42" s="63"/>
      <c r="T42" s="78" t="s">
        <v>270</v>
      </c>
      <c r="U42" s="123"/>
      <c r="V42" s="124" t="str">
        <f>IF(ISBLANK(AH38),"",IF(AH38="○","×",IF(AH38="×","○",IF(AH38="△","△"))))</f>
        <v>○</v>
      </c>
      <c r="W42" s="125"/>
      <c r="X42" s="123"/>
      <c r="Y42" s="124">
        <f>IF(ISBLANK(AH39),"",IF(AH39="○","×",IF(AH39="×","○",IF(AH39="△","△"))))</f>
      </c>
      <c r="Z42" s="125"/>
      <c r="AA42" s="123"/>
      <c r="AB42" s="124">
        <f>IF(ISBLANK(AH40),"",IF(AH40="○","×",IF(AH40="×","○",IF(AH40="△","△"))))</f>
      </c>
      <c r="AC42" s="125"/>
      <c r="AD42" s="121"/>
      <c r="AE42" s="122">
        <f>IF(ISBLANK(AH41),"",IF(AH41="○","×",IF(AH41="×","○",IF(AH41="△","△"))))</f>
      </c>
      <c r="AF42" s="118"/>
      <c r="AG42" s="200"/>
      <c r="AH42" s="200"/>
      <c r="AI42" s="201"/>
      <c r="AJ42" s="119">
        <f>COUNTIF(U42:AI42,"○")*3+COUNTIF(U42:AI42,"△")*1</f>
        <v>3</v>
      </c>
      <c r="AK42" s="119">
        <f>RANK(AJ42,AJ42:AJ46,0)</f>
        <v>1</v>
      </c>
    </row>
    <row r="43" spans="1:37" ht="6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</row>
  </sheetData>
  <sheetProtection/>
  <mergeCells count="120">
    <mergeCell ref="B2:D2"/>
    <mergeCell ref="E2:G2"/>
    <mergeCell ref="H2:J2"/>
    <mergeCell ref="K2:M2"/>
    <mergeCell ref="N2:P2"/>
    <mergeCell ref="B3:D3"/>
    <mergeCell ref="E4:G4"/>
    <mergeCell ref="H5:J5"/>
    <mergeCell ref="K6:M6"/>
    <mergeCell ref="N7:P7"/>
    <mergeCell ref="U2:W2"/>
    <mergeCell ref="X2:Z2"/>
    <mergeCell ref="N9:P9"/>
    <mergeCell ref="U9:W9"/>
    <mergeCell ref="AD6:AF6"/>
    <mergeCell ref="AG7:AI7"/>
    <mergeCell ref="AA2:AC2"/>
    <mergeCell ref="AD2:AF2"/>
    <mergeCell ref="AG2:AI2"/>
    <mergeCell ref="U3:W3"/>
    <mergeCell ref="X4:Z4"/>
    <mergeCell ref="AA5:AC5"/>
    <mergeCell ref="X9:Z9"/>
    <mergeCell ref="AA9:AC9"/>
    <mergeCell ref="AD9:AF9"/>
    <mergeCell ref="AG9:AI9"/>
    <mergeCell ref="B10:D10"/>
    <mergeCell ref="U10:W10"/>
    <mergeCell ref="B9:D9"/>
    <mergeCell ref="E9:G9"/>
    <mergeCell ref="H9:J9"/>
    <mergeCell ref="K9:M9"/>
    <mergeCell ref="E11:G11"/>
    <mergeCell ref="X11:Z11"/>
    <mergeCell ref="H12:J12"/>
    <mergeCell ref="AA12:AC12"/>
    <mergeCell ref="K13:M13"/>
    <mergeCell ref="AD13:AF13"/>
    <mergeCell ref="H19:J19"/>
    <mergeCell ref="AA19:AC19"/>
    <mergeCell ref="K20:M20"/>
    <mergeCell ref="N14:P14"/>
    <mergeCell ref="AG14:AI14"/>
    <mergeCell ref="B16:D16"/>
    <mergeCell ref="E16:G16"/>
    <mergeCell ref="H16:J16"/>
    <mergeCell ref="K16:M16"/>
    <mergeCell ref="N16:P16"/>
    <mergeCell ref="AD16:AF16"/>
    <mergeCell ref="AG16:AI16"/>
    <mergeCell ref="B17:D17"/>
    <mergeCell ref="U17:W17"/>
    <mergeCell ref="E18:G18"/>
    <mergeCell ref="X18:Z18"/>
    <mergeCell ref="U16:W16"/>
    <mergeCell ref="X16:Z16"/>
    <mergeCell ref="AA16:AC16"/>
    <mergeCell ref="AD20:AF20"/>
    <mergeCell ref="N21:P21"/>
    <mergeCell ref="X23:Z23"/>
    <mergeCell ref="AA23:AC23"/>
    <mergeCell ref="AD23:AF23"/>
    <mergeCell ref="AG23:AI23"/>
    <mergeCell ref="AG21:AI21"/>
    <mergeCell ref="B24:D24"/>
    <mergeCell ref="U24:W24"/>
    <mergeCell ref="B23:D23"/>
    <mergeCell ref="E23:G23"/>
    <mergeCell ref="H23:J23"/>
    <mergeCell ref="K23:M23"/>
    <mergeCell ref="N23:P23"/>
    <mergeCell ref="U23:W23"/>
    <mergeCell ref="N28:P28"/>
    <mergeCell ref="AG28:AI28"/>
    <mergeCell ref="E25:G25"/>
    <mergeCell ref="X25:Z25"/>
    <mergeCell ref="H26:J26"/>
    <mergeCell ref="AA26:AC26"/>
    <mergeCell ref="K27:M27"/>
    <mergeCell ref="AD27:AF27"/>
    <mergeCell ref="AD30:AF30"/>
    <mergeCell ref="AG30:AI30"/>
    <mergeCell ref="B31:D31"/>
    <mergeCell ref="U31:W31"/>
    <mergeCell ref="E32:G32"/>
    <mergeCell ref="X32:Z32"/>
    <mergeCell ref="B30:D30"/>
    <mergeCell ref="E30:G30"/>
    <mergeCell ref="H30:J30"/>
    <mergeCell ref="K30:M30"/>
    <mergeCell ref="H33:J33"/>
    <mergeCell ref="AA33:AC33"/>
    <mergeCell ref="K34:M34"/>
    <mergeCell ref="AD34:AF34"/>
    <mergeCell ref="N35:P35"/>
    <mergeCell ref="AG35:AI35"/>
    <mergeCell ref="N30:P30"/>
    <mergeCell ref="U30:W30"/>
    <mergeCell ref="X30:Z30"/>
    <mergeCell ref="AA30:AC30"/>
    <mergeCell ref="B37:D37"/>
    <mergeCell ref="E37:G37"/>
    <mergeCell ref="H37:J37"/>
    <mergeCell ref="K37:M37"/>
    <mergeCell ref="N37:P37"/>
    <mergeCell ref="U37:W37"/>
    <mergeCell ref="X37:Z37"/>
    <mergeCell ref="AA37:AC37"/>
    <mergeCell ref="AD37:AF37"/>
    <mergeCell ref="AG37:AI37"/>
    <mergeCell ref="B38:D38"/>
    <mergeCell ref="U38:W38"/>
    <mergeCell ref="N42:P42"/>
    <mergeCell ref="AG42:AI42"/>
    <mergeCell ref="E39:G39"/>
    <mergeCell ref="X39:Z39"/>
    <mergeCell ref="H40:J40"/>
    <mergeCell ref="AA40:AC40"/>
    <mergeCell ref="K41:M41"/>
    <mergeCell ref="AD41:AF4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5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1" width="2.875" style="0" customWidth="1"/>
    <col min="22" max="22" width="4.50390625" style="0" customWidth="1"/>
    <col min="24" max="43" width="2.875" style="0" customWidth="1"/>
  </cols>
  <sheetData>
    <row r="1" ht="12.75">
      <c r="A1" s="40" t="s">
        <v>430</v>
      </c>
    </row>
    <row r="2" spans="1:43" ht="12.75">
      <c r="A2" s="119" t="s">
        <v>40</v>
      </c>
      <c r="B2" s="205" t="str">
        <f>A3</f>
        <v>農三・西武台</v>
      </c>
      <c r="C2" s="206"/>
      <c r="D2" s="206"/>
      <c r="E2" s="206" t="str">
        <f>A4</f>
        <v>大宮南</v>
      </c>
      <c r="F2" s="206"/>
      <c r="G2" s="206"/>
      <c r="H2" s="206" t="str">
        <f>A5</f>
        <v>川口東</v>
      </c>
      <c r="I2" s="206"/>
      <c r="J2" s="206"/>
      <c r="K2" s="206" t="str">
        <f>A6</f>
        <v>埼玉栄</v>
      </c>
      <c r="L2" s="206"/>
      <c r="M2" s="206"/>
      <c r="N2" s="203" t="str">
        <f>A7</f>
        <v>浦和実業</v>
      </c>
      <c r="O2" s="204"/>
      <c r="P2" s="205"/>
      <c r="Q2" s="206" t="str">
        <f>A8</f>
        <v>春日部共栄</v>
      </c>
      <c r="R2" s="206"/>
      <c r="S2" s="206"/>
      <c r="T2" s="119" t="s">
        <v>417</v>
      </c>
      <c r="U2" s="119" t="s">
        <v>418</v>
      </c>
      <c r="V2" s="63"/>
      <c r="W2" s="119" t="s">
        <v>41</v>
      </c>
      <c r="X2" s="205" t="str">
        <f>W3</f>
        <v>川口北</v>
      </c>
      <c r="Y2" s="206"/>
      <c r="Z2" s="206"/>
      <c r="AA2" s="206" t="str">
        <f>W4</f>
        <v>春日部女子Ａ</v>
      </c>
      <c r="AB2" s="206"/>
      <c r="AC2" s="206"/>
      <c r="AD2" s="206" t="str">
        <f>W5</f>
        <v>聖望学園</v>
      </c>
      <c r="AE2" s="206"/>
      <c r="AF2" s="206"/>
      <c r="AG2" s="206" t="str">
        <f>W6</f>
        <v>八潮</v>
      </c>
      <c r="AH2" s="206"/>
      <c r="AI2" s="206"/>
      <c r="AJ2" s="203" t="str">
        <f>W7</f>
        <v>春日部東Ｂ</v>
      </c>
      <c r="AK2" s="204"/>
      <c r="AL2" s="205"/>
      <c r="AM2" s="206" t="str">
        <f>W8</f>
        <v>所沢北</v>
      </c>
      <c r="AN2" s="206"/>
      <c r="AO2" s="206"/>
      <c r="AP2" s="119" t="s">
        <v>417</v>
      </c>
      <c r="AQ2" s="119" t="s">
        <v>418</v>
      </c>
    </row>
    <row r="3" spans="1:43" ht="12.75">
      <c r="A3" s="126" t="s">
        <v>225</v>
      </c>
      <c r="B3" s="207"/>
      <c r="C3" s="208"/>
      <c r="D3" s="209"/>
      <c r="E3" s="123">
        <v>0</v>
      </c>
      <c r="F3" s="124" t="s">
        <v>433</v>
      </c>
      <c r="G3" s="125">
        <v>7</v>
      </c>
      <c r="H3" s="123">
        <v>1</v>
      </c>
      <c r="I3" s="124" t="s">
        <v>433</v>
      </c>
      <c r="J3" s="125">
        <v>13</v>
      </c>
      <c r="K3" s="123"/>
      <c r="L3" s="124"/>
      <c r="M3" s="125"/>
      <c r="N3" s="123">
        <v>0</v>
      </c>
      <c r="O3" s="124" t="s">
        <v>433</v>
      </c>
      <c r="P3" s="125">
        <v>11</v>
      </c>
      <c r="Q3" s="123"/>
      <c r="R3" s="124"/>
      <c r="S3" s="125"/>
      <c r="T3" s="119">
        <f aca="true" t="shared" si="0" ref="T3:T8">COUNTIF(B3:S3,"○")*3+COUNTIF(B3:S3,"△")*1</f>
        <v>0</v>
      </c>
      <c r="U3" s="119">
        <f>RANK(T3,T3:T8,0)</f>
        <v>5</v>
      </c>
      <c r="V3" s="63"/>
      <c r="W3" s="119" t="s">
        <v>198</v>
      </c>
      <c r="X3" s="207"/>
      <c r="Y3" s="208"/>
      <c r="Z3" s="209"/>
      <c r="AA3" s="123">
        <v>2</v>
      </c>
      <c r="AB3" s="124" t="s">
        <v>433</v>
      </c>
      <c r="AC3" s="125">
        <v>4</v>
      </c>
      <c r="AD3" s="123">
        <v>9</v>
      </c>
      <c r="AE3" s="124" t="s">
        <v>434</v>
      </c>
      <c r="AF3" s="125">
        <v>2</v>
      </c>
      <c r="AG3" s="123"/>
      <c r="AH3" s="124"/>
      <c r="AI3" s="125"/>
      <c r="AJ3" s="123">
        <v>1</v>
      </c>
      <c r="AK3" s="124" t="s">
        <v>434</v>
      </c>
      <c r="AL3" s="125">
        <v>0</v>
      </c>
      <c r="AM3" s="123"/>
      <c r="AN3" s="124"/>
      <c r="AO3" s="125"/>
      <c r="AP3" s="119">
        <f aca="true" t="shared" si="1" ref="AP3:AP8">COUNTIF(X3:AO3,"○")*3+COUNTIF(X3:AO3,"△")*1</f>
        <v>6</v>
      </c>
      <c r="AQ3" s="119">
        <f>RANK(AP3,AP3:AP8,0)</f>
        <v>2</v>
      </c>
    </row>
    <row r="4" spans="1:43" ht="12.75">
      <c r="A4" s="126" t="s">
        <v>235</v>
      </c>
      <c r="B4" s="123"/>
      <c r="C4" s="124" t="str">
        <f>IF(ISBLANK(F3),"",IF(F3="○","×",IF(F3="×","○",IF(F3="△","△"))))</f>
        <v>○</v>
      </c>
      <c r="D4" s="125"/>
      <c r="E4" s="207"/>
      <c r="F4" s="208"/>
      <c r="G4" s="208"/>
      <c r="H4" s="121"/>
      <c r="I4" s="122"/>
      <c r="J4" s="118"/>
      <c r="K4" s="121">
        <v>4</v>
      </c>
      <c r="L4" s="122" t="s">
        <v>433</v>
      </c>
      <c r="M4" s="118">
        <v>6</v>
      </c>
      <c r="N4" s="121">
        <v>5</v>
      </c>
      <c r="O4" s="122" t="s">
        <v>433</v>
      </c>
      <c r="P4" s="118">
        <v>8</v>
      </c>
      <c r="Q4" s="121"/>
      <c r="R4" s="122"/>
      <c r="S4" s="118"/>
      <c r="T4" s="119">
        <f t="shared" si="0"/>
        <v>3</v>
      </c>
      <c r="U4" s="119">
        <f>RANK(T4,T4:T9,0)</f>
        <v>3</v>
      </c>
      <c r="V4" s="63"/>
      <c r="W4" s="119" t="s">
        <v>221</v>
      </c>
      <c r="X4" s="123"/>
      <c r="Y4" s="124" t="str">
        <f>IF(ISBLANK(AB3),"",IF(AB3="○","×",IF(AB3="×","○",IF(AB3="△","△"))))</f>
        <v>○</v>
      </c>
      <c r="Z4" s="125"/>
      <c r="AA4" s="207"/>
      <c r="AB4" s="208"/>
      <c r="AC4" s="208"/>
      <c r="AD4" s="121"/>
      <c r="AE4" s="122"/>
      <c r="AF4" s="118"/>
      <c r="AG4" s="121">
        <v>5</v>
      </c>
      <c r="AH4" s="122" t="s">
        <v>434</v>
      </c>
      <c r="AI4" s="118">
        <v>2</v>
      </c>
      <c r="AJ4" s="121">
        <v>6</v>
      </c>
      <c r="AK4" s="122" t="s">
        <v>434</v>
      </c>
      <c r="AL4" s="118">
        <v>4</v>
      </c>
      <c r="AM4" s="121"/>
      <c r="AN4" s="122"/>
      <c r="AO4" s="118"/>
      <c r="AP4" s="119">
        <f t="shared" si="1"/>
        <v>9</v>
      </c>
      <c r="AQ4" s="119">
        <f>RANK(AP4,AP4:AP9,0)</f>
        <v>1</v>
      </c>
    </row>
    <row r="5" spans="1:43" ht="12.75">
      <c r="A5" s="126" t="s">
        <v>233</v>
      </c>
      <c r="B5" s="123"/>
      <c r="C5" s="124" t="str">
        <f>IF(ISBLANK(I3),"",IF(I3="○","×",IF(I3="×","○",IF(I3="△","△"))))</f>
        <v>○</v>
      </c>
      <c r="D5" s="125"/>
      <c r="E5" s="123"/>
      <c r="F5" s="124">
        <f>IF(ISBLANK(I4),"",IF(I4="○","×",IF(I4="×","○",IF(I4="△","△"))))</f>
      </c>
      <c r="G5" s="125"/>
      <c r="H5" s="202"/>
      <c r="I5" s="202"/>
      <c r="J5" s="202"/>
      <c r="K5" s="134">
        <v>3</v>
      </c>
      <c r="L5" s="120" t="s">
        <v>433</v>
      </c>
      <c r="M5" s="135">
        <v>8</v>
      </c>
      <c r="N5" s="134"/>
      <c r="O5" s="120"/>
      <c r="P5" s="135"/>
      <c r="Q5" s="134"/>
      <c r="R5" s="120"/>
      <c r="S5" s="135"/>
      <c r="T5" s="119">
        <f t="shared" si="0"/>
        <v>3</v>
      </c>
      <c r="U5" s="119">
        <f>RANK(T5,T5:T10,0)</f>
        <v>3</v>
      </c>
      <c r="V5" s="63"/>
      <c r="W5" s="119" t="s">
        <v>239</v>
      </c>
      <c r="X5" s="123"/>
      <c r="Y5" s="124" t="str">
        <f>IF(ISBLANK(AE3),"",IF(AE3="○","×",IF(AE3="×","○",IF(AE3="△","△"))))</f>
        <v>×</v>
      </c>
      <c r="Z5" s="125"/>
      <c r="AA5" s="123"/>
      <c r="AB5" s="124">
        <f>IF(ISBLANK(AE4),"",IF(AE4="○","×",IF(AE4="×","○",IF(AE4="△","△"))))</f>
      </c>
      <c r="AC5" s="125"/>
      <c r="AD5" s="202"/>
      <c r="AE5" s="202"/>
      <c r="AF5" s="202"/>
      <c r="AG5" s="134">
        <v>0</v>
      </c>
      <c r="AH5" s="120" t="s">
        <v>433</v>
      </c>
      <c r="AI5" s="135">
        <v>10</v>
      </c>
      <c r="AJ5" s="134"/>
      <c r="AK5" s="120"/>
      <c r="AL5" s="135"/>
      <c r="AM5" s="134"/>
      <c r="AN5" s="120"/>
      <c r="AO5" s="135"/>
      <c r="AP5" s="119">
        <f t="shared" si="1"/>
        <v>0</v>
      </c>
      <c r="AQ5" s="119">
        <f>RANK(AP5,AP5:AP10,0)</f>
        <v>3</v>
      </c>
    </row>
    <row r="6" spans="1:43" ht="12.75">
      <c r="A6" s="126" t="s">
        <v>199</v>
      </c>
      <c r="B6" s="123"/>
      <c r="C6" s="124">
        <f>IF(ISBLANK(L3),"",IF(L3="○","×",IF(L3="×","○",IF(L3="△","△"))))</f>
      </c>
      <c r="D6" s="125"/>
      <c r="E6" s="123"/>
      <c r="F6" s="124" t="str">
        <f>IF(ISBLANK(L4),"",IF(L4="○","×",IF(L4="×","○",IF(L4="△","△"))))</f>
        <v>○</v>
      </c>
      <c r="G6" s="125"/>
      <c r="H6" s="121"/>
      <c r="I6" s="122" t="str">
        <f>IF(ISBLANK(L5),"",IF(L5="○","×",IF(L5="×","○",IF(L5="△","△"))))</f>
        <v>○</v>
      </c>
      <c r="J6" s="118"/>
      <c r="K6" s="208"/>
      <c r="L6" s="208"/>
      <c r="M6" s="208"/>
      <c r="N6" s="121"/>
      <c r="O6" s="122"/>
      <c r="P6" s="118"/>
      <c r="Q6" s="121">
        <v>12</v>
      </c>
      <c r="R6" s="122" t="s">
        <v>434</v>
      </c>
      <c r="S6" s="118">
        <v>1</v>
      </c>
      <c r="T6" s="119">
        <f t="shared" si="0"/>
        <v>9</v>
      </c>
      <c r="U6" s="119">
        <f>RANK(T6,T6:T11,0)</f>
        <v>1</v>
      </c>
      <c r="V6" s="63"/>
      <c r="W6" s="119" t="s">
        <v>243</v>
      </c>
      <c r="X6" s="123"/>
      <c r="Y6" s="124">
        <f>IF(ISBLANK(AH3),"",IF(AH3="○","×",IF(AH3="×","○",IF(AH3="△","△"))))</f>
      </c>
      <c r="Z6" s="125"/>
      <c r="AA6" s="123"/>
      <c r="AB6" s="124" t="str">
        <f>IF(ISBLANK(AH4),"",IF(AH4="○","×",IF(AH4="×","○",IF(AH4="△","△"))))</f>
        <v>×</v>
      </c>
      <c r="AC6" s="125"/>
      <c r="AD6" s="121"/>
      <c r="AE6" s="122" t="str">
        <f>IF(ISBLANK(AH5),"",IF(AH5="○","×",IF(AH5="×","○",IF(AH5="△","△"))))</f>
        <v>○</v>
      </c>
      <c r="AF6" s="118"/>
      <c r="AG6" s="208"/>
      <c r="AH6" s="208"/>
      <c r="AI6" s="208"/>
      <c r="AJ6" s="121"/>
      <c r="AK6" s="122"/>
      <c r="AL6" s="118"/>
      <c r="AM6" s="121">
        <v>8</v>
      </c>
      <c r="AN6" s="122" t="s">
        <v>434</v>
      </c>
      <c r="AO6" s="118">
        <v>3</v>
      </c>
      <c r="AP6" s="119">
        <f t="shared" si="1"/>
        <v>6</v>
      </c>
      <c r="AQ6" s="119">
        <f>RANK(AP6,AP6:AP11,0)</f>
        <v>1</v>
      </c>
    </row>
    <row r="7" spans="1:43" ht="12.75">
      <c r="A7" s="126" t="s">
        <v>228</v>
      </c>
      <c r="B7" s="123"/>
      <c r="C7" s="124" t="str">
        <f>IF(ISBLANK(O3),"",IF(O3="○","×",IF(O3="×","○",IF(O3="△","△"))))</f>
        <v>○</v>
      </c>
      <c r="D7" s="125"/>
      <c r="E7" s="123"/>
      <c r="F7" s="124" t="str">
        <f>IF(ISBLANK(O4),"",IF(O4="○","×",IF(O4="×","○",IF(O4="△","△"))))</f>
        <v>○</v>
      </c>
      <c r="G7" s="125"/>
      <c r="H7" s="123"/>
      <c r="I7" s="124">
        <f>IF(ISBLANK(O5),"",IF(O5="○","×",IF(O5="×","○",IF(O5="△","△"))))</f>
      </c>
      <c r="J7" s="125"/>
      <c r="K7" s="121"/>
      <c r="L7" s="124">
        <f>IF(ISBLANK(O6),"",IF(O6="○","×",IF(O6="×","○",IF(O6="△","△"))))</f>
      </c>
      <c r="M7" s="118"/>
      <c r="N7" s="208"/>
      <c r="O7" s="208"/>
      <c r="P7" s="208"/>
      <c r="Q7" s="121">
        <v>11</v>
      </c>
      <c r="R7" s="122" t="s">
        <v>434</v>
      </c>
      <c r="S7" s="118">
        <v>2</v>
      </c>
      <c r="T7" s="119">
        <f t="shared" si="0"/>
        <v>9</v>
      </c>
      <c r="U7" s="119">
        <f>RANK(T7,T7:T12,0)</f>
        <v>1</v>
      </c>
      <c r="V7" s="63"/>
      <c r="W7" s="119" t="s">
        <v>220</v>
      </c>
      <c r="X7" s="123"/>
      <c r="Y7" s="124" t="str">
        <f>IF(ISBLANK(AK3),"",IF(AK3="○","×",IF(AK3="×","○",IF(AK3="△","△"))))</f>
        <v>×</v>
      </c>
      <c r="Z7" s="125"/>
      <c r="AA7" s="123"/>
      <c r="AB7" s="124" t="str">
        <f>IF(ISBLANK(AK4),"",IF(AK4="○","×",IF(AK4="×","○",IF(AK4="△","△"))))</f>
        <v>×</v>
      </c>
      <c r="AC7" s="125"/>
      <c r="AD7" s="123"/>
      <c r="AE7" s="124">
        <f>IF(ISBLANK(AK5),"",IF(AK5="○","×",IF(AK5="×","○",IF(AK5="△","△"))))</f>
      </c>
      <c r="AF7" s="125"/>
      <c r="AG7" s="121"/>
      <c r="AH7" s="124">
        <f>IF(ISBLANK(AK6),"",IF(AK6="○","×",IF(AK6="×","○",IF(AK6="△","△"))))</f>
      </c>
      <c r="AI7" s="118"/>
      <c r="AJ7" s="208"/>
      <c r="AK7" s="208"/>
      <c r="AL7" s="208"/>
      <c r="AM7" s="121">
        <v>3</v>
      </c>
      <c r="AN7" s="122" t="s">
        <v>433</v>
      </c>
      <c r="AO7" s="118">
        <v>4</v>
      </c>
      <c r="AP7" s="119">
        <f t="shared" si="1"/>
        <v>0</v>
      </c>
      <c r="AQ7" s="119">
        <f>RANK(AP7,AP7:AP12,0)</f>
        <v>4</v>
      </c>
    </row>
    <row r="8" spans="1:43" ht="12.75">
      <c r="A8" s="119" t="s">
        <v>252</v>
      </c>
      <c r="B8" s="123"/>
      <c r="C8" s="124">
        <f>IF(ISBLANK(R3),"",IF(R3="○","×",IF(R3="×","○",IF(R3="△","△"))))</f>
      </c>
      <c r="D8" s="125"/>
      <c r="E8" s="123"/>
      <c r="F8" s="124">
        <f>IF(ISBLANK(R4),"",IF(R4="○","×",IF(R4="×","○",IF(R4="△","△"))))</f>
      </c>
      <c r="G8" s="125"/>
      <c r="H8" s="123"/>
      <c r="I8" s="124">
        <f>IF(ISBLANK(R5),"",IF(R5="○","×",IF(R5="×","○",IF(R5="△","△"))))</f>
      </c>
      <c r="J8" s="125"/>
      <c r="K8" s="123"/>
      <c r="L8" s="124" t="str">
        <f>IF(ISBLANK(R6),"",IF(R6="○","×",IF(R6="×","○",IF(R6="△","△"))))</f>
        <v>×</v>
      </c>
      <c r="M8" s="125"/>
      <c r="N8" s="123"/>
      <c r="O8" s="124" t="str">
        <f>IF(ISBLANK(R7),"",IF(R7="○","×",IF(R7="×","○",IF(R7="△","△"))))</f>
        <v>×</v>
      </c>
      <c r="P8" s="125"/>
      <c r="Q8" s="200"/>
      <c r="R8" s="200"/>
      <c r="S8" s="201"/>
      <c r="T8" s="119">
        <f t="shared" si="0"/>
        <v>0</v>
      </c>
      <c r="U8" s="119">
        <f>RANK(T8,T8:T12,0)</f>
        <v>2</v>
      </c>
      <c r="V8" s="63"/>
      <c r="W8" s="119" t="s">
        <v>238</v>
      </c>
      <c r="X8" s="123"/>
      <c r="Y8" s="124">
        <f>IF(ISBLANK(AN3),"",IF(AN3="○","×",IF(AN3="×","○",IF(AN3="△","△"))))</f>
      </c>
      <c r="Z8" s="125"/>
      <c r="AA8" s="123"/>
      <c r="AB8" s="124">
        <f>IF(ISBLANK(AN4),"",IF(AN4="○","×",IF(AN4="×","○",IF(AN4="△","△"))))</f>
      </c>
      <c r="AC8" s="125"/>
      <c r="AD8" s="123"/>
      <c r="AE8" s="124">
        <f>IF(ISBLANK(AN5),"",IF(AN5="○","×",IF(AN5="×","○",IF(AN5="△","△"))))</f>
      </c>
      <c r="AF8" s="125"/>
      <c r="AG8" s="123"/>
      <c r="AH8" s="124" t="str">
        <f>IF(ISBLANK(AN6),"",IF(AN6="○","×",IF(AN6="×","○",IF(AN6="△","△"))))</f>
        <v>×</v>
      </c>
      <c r="AI8" s="125"/>
      <c r="AJ8" s="123"/>
      <c r="AK8" s="124" t="str">
        <f>IF(ISBLANK(AN7),"",IF(AN7="○","×",IF(AN7="×","○",IF(AN7="△","△"))))</f>
        <v>○</v>
      </c>
      <c r="AL8" s="125"/>
      <c r="AM8" s="200"/>
      <c r="AN8" s="200"/>
      <c r="AO8" s="201"/>
      <c r="AP8" s="119">
        <f t="shared" si="1"/>
        <v>3</v>
      </c>
      <c r="AQ8" s="119">
        <f>RANK(AP8,AP8:AP12,0)</f>
        <v>2</v>
      </c>
    </row>
    <row r="9" spans="1:40" ht="6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3" ht="12.75">
      <c r="A10" s="119" t="s">
        <v>42</v>
      </c>
      <c r="B10" s="205" t="str">
        <f>A11</f>
        <v>大宮開成</v>
      </c>
      <c r="C10" s="206"/>
      <c r="D10" s="206"/>
      <c r="E10" s="206" t="str">
        <f>A12</f>
        <v>羽生第一</v>
      </c>
      <c r="F10" s="206"/>
      <c r="G10" s="206"/>
      <c r="H10" s="206" t="str">
        <f>A13</f>
        <v>宮代</v>
      </c>
      <c r="I10" s="206"/>
      <c r="J10" s="206"/>
      <c r="K10" s="206" t="str">
        <f>A14</f>
        <v>伊奈学園</v>
      </c>
      <c r="L10" s="206"/>
      <c r="M10" s="206"/>
      <c r="N10" s="203" t="str">
        <f>A15</f>
        <v>浦和西</v>
      </c>
      <c r="O10" s="204"/>
      <c r="P10" s="205"/>
      <c r="Q10" s="206" t="str">
        <f>A16</f>
        <v>大妻嵐山</v>
      </c>
      <c r="R10" s="206"/>
      <c r="S10" s="206"/>
      <c r="T10" s="119" t="s">
        <v>417</v>
      </c>
      <c r="U10" s="119" t="s">
        <v>418</v>
      </c>
      <c r="V10" s="63"/>
      <c r="W10" s="119" t="s">
        <v>431</v>
      </c>
      <c r="X10" s="205" t="str">
        <f>W11</f>
        <v>市立浦和</v>
      </c>
      <c r="Y10" s="206"/>
      <c r="Z10" s="206"/>
      <c r="AA10" s="206" t="str">
        <f>W12</f>
        <v>三郷</v>
      </c>
      <c r="AB10" s="206"/>
      <c r="AC10" s="206"/>
      <c r="AD10" s="206" t="str">
        <f>W13</f>
        <v>三郷北</v>
      </c>
      <c r="AE10" s="206"/>
      <c r="AF10" s="206"/>
      <c r="AG10" s="206" t="str">
        <f>W14</f>
        <v>小松原女子・上尾鷹の台・大宮・吉川美南</v>
      </c>
      <c r="AH10" s="206"/>
      <c r="AI10" s="206"/>
      <c r="AJ10" s="203" t="str">
        <f>W15</f>
        <v>越谷南</v>
      </c>
      <c r="AK10" s="204"/>
      <c r="AL10" s="205"/>
      <c r="AM10" s="206" t="str">
        <f>W16</f>
        <v>熊谷女子</v>
      </c>
      <c r="AN10" s="206"/>
      <c r="AO10" s="206"/>
      <c r="AP10" s="119" t="s">
        <v>417</v>
      </c>
      <c r="AQ10" s="119" t="s">
        <v>418</v>
      </c>
    </row>
    <row r="11" spans="1:43" ht="12.75">
      <c r="A11" s="119" t="s">
        <v>234</v>
      </c>
      <c r="B11" s="207"/>
      <c r="C11" s="208"/>
      <c r="D11" s="209"/>
      <c r="E11" s="123">
        <v>2</v>
      </c>
      <c r="F11" s="124" t="s">
        <v>433</v>
      </c>
      <c r="G11" s="125">
        <v>5</v>
      </c>
      <c r="H11" s="123">
        <v>0</v>
      </c>
      <c r="I11" s="124" t="s">
        <v>433</v>
      </c>
      <c r="J11" s="125">
        <v>3</v>
      </c>
      <c r="K11" s="123"/>
      <c r="L11" s="124"/>
      <c r="M11" s="125"/>
      <c r="N11" s="123">
        <v>3</v>
      </c>
      <c r="O11" s="124" t="s">
        <v>433</v>
      </c>
      <c r="P11" s="125">
        <v>4</v>
      </c>
      <c r="Q11" s="123"/>
      <c r="R11" s="124"/>
      <c r="S11" s="125"/>
      <c r="T11" s="119">
        <f aca="true" t="shared" si="2" ref="T11:T16">COUNTIF(B11:S11,"○")*3+COUNTIF(B11:S11,"△")*1</f>
        <v>0</v>
      </c>
      <c r="U11" s="119">
        <f>RANK(T11,T11:T16,0)</f>
        <v>6</v>
      </c>
      <c r="V11" s="63"/>
      <c r="W11" s="119" t="s">
        <v>237</v>
      </c>
      <c r="X11" s="207"/>
      <c r="Y11" s="208"/>
      <c r="Z11" s="209"/>
      <c r="AA11" s="123">
        <v>8</v>
      </c>
      <c r="AB11" s="124" t="s">
        <v>434</v>
      </c>
      <c r="AC11" s="125">
        <v>0</v>
      </c>
      <c r="AD11" s="123">
        <v>5</v>
      </c>
      <c r="AE11" s="124" t="s">
        <v>433</v>
      </c>
      <c r="AF11" s="125">
        <v>9</v>
      </c>
      <c r="AG11" s="123"/>
      <c r="AH11" s="124"/>
      <c r="AI11" s="125"/>
      <c r="AJ11" s="123">
        <v>8</v>
      </c>
      <c r="AK11" s="124" t="s">
        <v>434</v>
      </c>
      <c r="AL11" s="125">
        <v>4</v>
      </c>
      <c r="AM11" s="123"/>
      <c r="AN11" s="124"/>
      <c r="AO11" s="125"/>
      <c r="AP11" s="119">
        <f aca="true" t="shared" si="3" ref="AP11:AP16">COUNTIF(X11:AO11,"○")*3+COUNTIF(X11:AO11,"△")*1</f>
        <v>6</v>
      </c>
      <c r="AQ11" s="119">
        <f>RANK(AP11,AP11:AP16,0)</f>
        <v>1</v>
      </c>
    </row>
    <row r="12" spans="1:43" ht="12.75">
      <c r="A12" s="119" t="s">
        <v>246</v>
      </c>
      <c r="B12" s="123"/>
      <c r="C12" s="124" t="str">
        <f>IF(ISBLANK(F11),"",IF(F11="○","×",IF(F11="×","○",IF(F11="△","△"))))</f>
        <v>○</v>
      </c>
      <c r="D12" s="125"/>
      <c r="E12" s="207"/>
      <c r="F12" s="208"/>
      <c r="G12" s="208"/>
      <c r="H12" s="121"/>
      <c r="I12" s="122"/>
      <c r="J12" s="118"/>
      <c r="K12" s="121">
        <v>3</v>
      </c>
      <c r="L12" s="122" t="s">
        <v>433</v>
      </c>
      <c r="M12" s="118">
        <v>10</v>
      </c>
      <c r="N12" s="121">
        <v>2</v>
      </c>
      <c r="O12" s="122" t="s">
        <v>433</v>
      </c>
      <c r="P12" s="118">
        <v>3</v>
      </c>
      <c r="Q12" s="121"/>
      <c r="R12" s="122"/>
      <c r="S12" s="118"/>
      <c r="T12" s="119">
        <f t="shared" si="2"/>
        <v>3</v>
      </c>
      <c r="U12" s="119">
        <f>RANK(T12,T12:T17,0)</f>
        <v>4</v>
      </c>
      <c r="V12" s="63"/>
      <c r="W12" s="119" t="s">
        <v>249</v>
      </c>
      <c r="X12" s="123"/>
      <c r="Y12" s="124" t="str">
        <f>IF(ISBLANK(AB11),"",IF(AB11="○","×",IF(AB11="×","○",IF(AB11="△","△"))))</f>
        <v>×</v>
      </c>
      <c r="Z12" s="125"/>
      <c r="AA12" s="207"/>
      <c r="AB12" s="208"/>
      <c r="AC12" s="208"/>
      <c r="AD12" s="121"/>
      <c r="AE12" s="122"/>
      <c r="AF12" s="118"/>
      <c r="AG12" s="121">
        <v>5</v>
      </c>
      <c r="AH12" s="122" t="s">
        <v>435</v>
      </c>
      <c r="AI12" s="118">
        <v>5</v>
      </c>
      <c r="AJ12" s="121">
        <v>2</v>
      </c>
      <c r="AK12" s="122" t="s">
        <v>433</v>
      </c>
      <c r="AL12" s="118">
        <v>3</v>
      </c>
      <c r="AM12" s="121"/>
      <c r="AN12" s="122"/>
      <c r="AO12" s="118"/>
      <c r="AP12" s="119">
        <f t="shared" si="3"/>
        <v>1</v>
      </c>
      <c r="AQ12" s="119">
        <f>RANK(AP12,AP12:AP17,0)</f>
        <v>4</v>
      </c>
    </row>
    <row r="13" spans="1:43" ht="12.75">
      <c r="A13" s="119" t="s">
        <v>242</v>
      </c>
      <c r="B13" s="123"/>
      <c r="C13" s="124" t="str">
        <f>IF(ISBLANK(I11),"",IF(I11="○","×",IF(I11="×","○",IF(I11="△","△"))))</f>
        <v>○</v>
      </c>
      <c r="D13" s="125"/>
      <c r="E13" s="123"/>
      <c r="F13" s="124">
        <f>IF(ISBLANK(I12),"",IF(I12="○","×",IF(I12="×","○",IF(I12="△","△"))))</f>
      </c>
      <c r="G13" s="125"/>
      <c r="H13" s="202"/>
      <c r="I13" s="202"/>
      <c r="J13" s="202"/>
      <c r="K13" s="134">
        <v>0</v>
      </c>
      <c r="L13" s="120" t="s">
        <v>433</v>
      </c>
      <c r="M13" s="135">
        <v>8</v>
      </c>
      <c r="N13" s="134"/>
      <c r="O13" s="120"/>
      <c r="P13" s="135"/>
      <c r="Q13" s="134"/>
      <c r="R13" s="120"/>
      <c r="S13" s="135"/>
      <c r="T13" s="119">
        <f t="shared" si="2"/>
        <v>3</v>
      </c>
      <c r="U13" s="119">
        <f>RANK(T13,T13:T18,0)</f>
        <v>4</v>
      </c>
      <c r="V13" s="63"/>
      <c r="W13" s="119" t="s">
        <v>247</v>
      </c>
      <c r="X13" s="123"/>
      <c r="Y13" s="124" t="str">
        <f>IF(ISBLANK(AE11),"",IF(AE11="○","×",IF(AE11="×","○",IF(AE11="△","△"))))</f>
        <v>○</v>
      </c>
      <c r="Z13" s="125"/>
      <c r="AA13" s="123"/>
      <c r="AB13" s="124">
        <f>IF(ISBLANK(AE12),"",IF(AE12="○","×",IF(AE12="×","○",IF(AE12="△","△"))))</f>
      </c>
      <c r="AC13" s="125"/>
      <c r="AD13" s="202"/>
      <c r="AE13" s="202"/>
      <c r="AF13" s="202"/>
      <c r="AG13" s="134">
        <v>9</v>
      </c>
      <c r="AH13" s="120" t="s">
        <v>434</v>
      </c>
      <c r="AI13" s="135">
        <v>2</v>
      </c>
      <c r="AJ13" s="134"/>
      <c r="AK13" s="120"/>
      <c r="AL13" s="135"/>
      <c r="AM13" s="134"/>
      <c r="AN13" s="120"/>
      <c r="AO13" s="135"/>
      <c r="AP13" s="119">
        <f t="shared" si="3"/>
        <v>6</v>
      </c>
      <c r="AQ13" s="119">
        <f>RANK(AP13,AP13:AP18,0)</f>
        <v>1</v>
      </c>
    </row>
    <row r="14" spans="1:43" ht="12.75">
      <c r="A14" s="119" t="s">
        <v>231</v>
      </c>
      <c r="B14" s="123"/>
      <c r="C14" s="124">
        <f>IF(ISBLANK(L11),"",IF(L11="○","×",IF(L11="×","○",IF(L11="△","△"))))</f>
      </c>
      <c r="D14" s="125"/>
      <c r="E14" s="123"/>
      <c r="F14" s="124" t="str">
        <f>IF(ISBLANK(L12),"",IF(L12="○","×",IF(L12="×","○",IF(L12="△","△"))))</f>
        <v>○</v>
      </c>
      <c r="G14" s="125"/>
      <c r="H14" s="121"/>
      <c r="I14" s="122" t="str">
        <f>IF(ISBLANK(L13),"",IF(L13="○","×",IF(L13="×","○",IF(L13="△","△"))))</f>
        <v>○</v>
      </c>
      <c r="J14" s="118"/>
      <c r="K14" s="208"/>
      <c r="L14" s="208"/>
      <c r="M14" s="208"/>
      <c r="N14" s="121"/>
      <c r="O14" s="122"/>
      <c r="P14" s="118"/>
      <c r="Q14" s="121">
        <v>0</v>
      </c>
      <c r="R14" s="122" t="s">
        <v>433</v>
      </c>
      <c r="S14" s="118">
        <v>8</v>
      </c>
      <c r="T14" s="119">
        <f t="shared" si="2"/>
        <v>6</v>
      </c>
      <c r="U14" s="119">
        <f>RANK(T14,T14:T19,0)</f>
        <v>1</v>
      </c>
      <c r="V14" s="63"/>
      <c r="W14" s="119" t="s">
        <v>229</v>
      </c>
      <c r="X14" s="123"/>
      <c r="Y14" s="124">
        <f>IF(ISBLANK(AH11),"",IF(AH11="○","×",IF(AH11="×","○",IF(AH11="△","△"))))</f>
      </c>
      <c r="Z14" s="125"/>
      <c r="AA14" s="123"/>
      <c r="AB14" s="124" t="str">
        <f>IF(ISBLANK(AH12),"",IF(AH12="○","×",IF(AH12="×","○",IF(AH12="△","△"))))</f>
        <v>△</v>
      </c>
      <c r="AC14" s="125"/>
      <c r="AD14" s="121"/>
      <c r="AE14" s="122" t="str">
        <f>IF(ISBLANK(AH13),"",IF(AH13="○","×",IF(AH13="×","○",IF(AH13="△","△"))))</f>
        <v>×</v>
      </c>
      <c r="AF14" s="118"/>
      <c r="AG14" s="208"/>
      <c r="AH14" s="208"/>
      <c r="AI14" s="208"/>
      <c r="AJ14" s="121"/>
      <c r="AK14" s="122"/>
      <c r="AL14" s="118"/>
      <c r="AM14" s="121">
        <v>8</v>
      </c>
      <c r="AN14" s="122" t="s">
        <v>434</v>
      </c>
      <c r="AO14" s="118">
        <v>3</v>
      </c>
      <c r="AP14" s="119">
        <f t="shared" si="3"/>
        <v>4</v>
      </c>
      <c r="AQ14" s="119">
        <f>RANK(AP14,AP14:AP19,0)</f>
        <v>2</v>
      </c>
    </row>
    <row r="15" spans="1:43" ht="12.75">
      <c r="A15" s="119" t="s">
        <v>230</v>
      </c>
      <c r="B15" s="123"/>
      <c r="C15" s="124" t="str">
        <f>IF(ISBLANK(O11),"",IF(O11="○","×",IF(O11="×","○",IF(O11="△","△"))))</f>
        <v>○</v>
      </c>
      <c r="D15" s="125"/>
      <c r="E15" s="123"/>
      <c r="F15" s="124" t="str">
        <f>IF(ISBLANK(O12),"",IF(O12="○","×",IF(O12="×","○",IF(O12="△","△"))))</f>
        <v>○</v>
      </c>
      <c r="G15" s="125"/>
      <c r="H15" s="123"/>
      <c r="I15" s="124">
        <f>IF(ISBLANK(O13),"",IF(O13="○","×",IF(O13="×","○",IF(O13="△","△"))))</f>
      </c>
      <c r="J15" s="125"/>
      <c r="K15" s="121"/>
      <c r="L15" s="124">
        <f>IF(ISBLANK(O14),"",IF(O14="○","×",IF(O14="×","○",IF(O14="△","△"))))</f>
      </c>
      <c r="M15" s="118"/>
      <c r="N15" s="208"/>
      <c r="O15" s="208"/>
      <c r="P15" s="208"/>
      <c r="Q15" s="121">
        <v>1</v>
      </c>
      <c r="R15" s="122" t="s">
        <v>433</v>
      </c>
      <c r="S15" s="118">
        <v>10</v>
      </c>
      <c r="T15" s="119">
        <f t="shared" si="2"/>
        <v>6</v>
      </c>
      <c r="U15" s="119">
        <f>RANK(T15,T15:T20,0)</f>
        <v>1</v>
      </c>
      <c r="V15" s="63"/>
      <c r="W15" s="119" t="s">
        <v>244</v>
      </c>
      <c r="X15" s="123"/>
      <c r="Y15" s="124" t="str">
        <f>IF(ISBLANK(AK11),"",IF(AK11="○","×",IF(AK11="×","○",IF(AK11="△","△"))))</f>
        <v>×</v>
      </c>
      <c r="Z15" s="125"/>
      <c r="AA15" s="123"/>
      <c r="AB15" s="124" t="str">
        <f>IF(ISBLANK(AK12),"",IF(AK12="○","×",IF(AK12="×","○",IF(AK12="△","△"))))</f>
        <v>○</v>
      </c>
      <c r="AC15" s="125"/>
      <c r="AD15" s="123"/>
      <c r="AE15" s="124">
        <f>IF(ISBLANK(AK13),"",IF(AK13="○","×",IF(AK13="×","○",IF(AK13="△","△"))))</f>
      </c>
      <c r="AF15" s="125"/>
      <c r="AG15" s="121"/>
      <c r="AH15" s="124">
        <f>IF(ISBLANK(AK14),"",IF(AK14="○","×",IF(AK14="×","○",IF(AK14="△","△"))))</f>
      </c>
      <c r="AI15" s="118"/>
      <c r="AJ15" s="208"/>
      <c r="AK15" s="208"/>
      <c r="AL15" s="208"/>
      <c r="AM15" s="121">
        <v>4</v>
      </c>
      <c r="AN15" s="122" t="s">
        <v>434</v>
      </c>
      <c r="AO15" s="118">
        <v>1</v>
      </c>
      <c r="AP15" s="119">
        <f t="shared" si="3"/>
        <v>6</v>
      </c>
      <c r="AQ15" s="119">
        <f>RANK(AP15,AP15:AP20,0)</f>
        <v>1</v>
      </c>
    </row>
    <row r="16" spans="1:43" ht="12.75">
      <c r="A16" s="119" t="s">
        <v>226</v>
      </c>
      <c r="B16" s="123"/>
      <c r="C16" s="124">
        <f>IF(ISBLANK(R11),"",IF(R11="○","×",IF(R11="×","○",IF(R11="△","△"))))</f>
      </c>
      <c r="D16" s="125"/>
      <c r="E16" s="123"/>
      <c r="F16" s="124">
        <f>IF(ISBLANK(R12),"",IF(R12="○","×",IF(R12="×","○",IF(R12="△","△"))))</f>
      </c>
      <c r="G16" s="125"/>
      <c r="H16" s="123"/>
      <c r="I16" s="124">
        <f>IF(ISBLANK(R13),"",IF(R13="○","×",IF(R13="×","○",IF(R13="△","△"))))</f>
      </c>
      <c r="J16" s="125"/>
      <c r="K16" s="123"/>
      <c r="L16" s="124" t="str">
        <f>IF(ISBLANK(R14),"",IF(R14="○","×",IF(R14="×","○",IF(R14="△","△"))))</f>
        <v>○</v>
      </c>
      <c r="M16" s="125"/>
      <c r="N16" s="123"/>
      <c r="O16" s="124" t="str">
        <f>IF(ISBLANK(R15),"",IF(R15="○","×",IF(R15="×","○",IF(R15="△","△"))))</f>
        <v>○</v>
      </c>
      <c r="P16" s="125"/>
      <c r="Q16" s="200"/>
      <c r="R16" s="200"/>
      <c r="S16" s="201"/>
      <c r="T16" s="119">
        <f t="shared" si="2"/>
        <v>6</v>
      </c>
      <c r="U16" s="119">
        <f>RANK(T16,T16:T20,0)</f>
        <v>1</v>
      </c>
      <c r="V16" s="63"/>
      <c r="W16" s="119" t="s">
        <v>223</v>
      </c>
      <c r="X16" s="123"/>
      <c r="Y16" s="124">
        <f>IF(ISBLANK(AN11),"",IF(AN11="○","×",IF(AN11="×","○",IF(AN11="△","△"))))</f>
      </c>
      <c r="Z16" s="125"/>
      <c r="AA16" s="123"/>
      <c r="AB16" s="124">
        <f>IF(ISBLANK(AN12),"",IF(AN12="○","×",IF(AN12="×","○",IF(AN12="△","△"))))</f>
      </c>
      <c r="AC16" s="125"/>
      <c r="AD16" s="123"/>
      <c r="AE16" s="124">
        <f>IF(ISBLANK(AN13),"",IF(AN13="○","×",IF(AN13="×","○",IF(AN13="△","△"))))</f>
      </c>
      <c r="AF16" s="125"/>
      <c r="AG16" s="123"/>
      <c r="AH16" s="124" t="str">
        <f>IF(ISBLANK(AN14),"",IF(AN14="○","×",IF(AN14="×","○",IF(AN14="△","△"))))</f>
        <v>×</v>
      </c>
      <c r="AI16" s="125"/>
      <c r="AJ16" s="123"/>
      <c r="AK16" s="124" t="str">
        <f>IF(ISBLANK(AN15),"",IF(AN15="○","×",IF(AN15="×","○",IF(AN15="△","△"))))</f>
        <v>×</v>
      </c>
      <c r="AL16" s="125"/>
      <c r="AM16" s="200"/>
      <c r="AN16" s="200"/>
      <c r="AO16" s="201"/>
      <c r="AP16" s="119">
        <f t="shared" si="3"/>
        <v>0</v>
      </c>
      <c r="AQ16" s="119">
        <f>RANK(AP16,AP16:AP20,0)</f>
        <v>2</v>
      </c>
    </row>
    <row r="17" spans="1:40" ht="6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3" ht="12.75">
      <c r="A18" s="119" t="s">
        <v>44</v>
      </c>
      <c r="B18" s="205" t="str">
        <f>A19</f>
        <v>寄居城北</v>
      </c>
      <c r="C18" s="206"/>
      <c r="D18" s="206"/>
      <c r="E18" s="206" t="str">
        <f>A20</f>
        <v>春日部女子Ｂ</v>
      </c>
      <c r="F18" s="206"/>
      <c r="G18" s="206"/>
      <c r="H18" s="206" t="str">
        <f>A21</f>
        <v>浦和学院</v>
      </c>
      <c r="I18" s="206"/>
      <c r="J18" s="206"/>
      <c r="K18" s="206" t="str">
        <f>A22</f>
        <v>大宮北</v>
      </c>
      <c r="L18" s="206"/>
      <c r="M18" s="206"/>
      <c r="N18" s="203" t="str">
        <f>A23</f>
        <v>春日部東Ａ</v>
      </c>
      <c r="O18" s="204"/>
      <c r="P18" s="205"/>
      <c r="Q18" s="206" t="str">
        <f>A24</f>
        <v>蓮田松韻</v>
      </c>
      <c r="R18" s="206"/>
      <c r="S18" s="206"/>
      <c r="T18" s="119" t="s">
        <v>417</v>
      </c>
      <c r="U18" s="119" t="s">
        <v>418</v>
      </c>
      <c r="V18" s="63"/>
      <c r="W18" s="119" t="s">
        <v>432</v>
      </c>
      <c r="X18" s="205" t="str">
        <f>W19</f>
        <v>朝霞・ふじみ野</v>
      </c>
      <c r="Y18" s="206"/>
      <c r="Z18" s="206"/>
      <c r="AA18" s="206" t="str">
        <f>W20</f>
        <v>筑波大坂戸</v>
      </c>
      <c r="AB18" s="206"/>
      <c r="AC18" s="206"/>
      <c r="AD18" s="206" t="str">
        <f>W21</f>
        <v>浦和南</v>
      </c>
      <c r="AE18" s="206"/>
      <c r="AF18" s="206"/>
      <c r="AG18" s="206" t="str">
        <f>W22</f>
        <v>秩父農工</v>
      </c>
      <c r="AH18" s="206"/>
      <c r="AI18" s="206"/>
      <c r="AJ18" s="203" t="str">
        <f>W23</f>
        <v>誠和福祉・開智・久喜北陽</v>
      </c>
      <c r="AK18" s="204"/>
      <c r="AL18" s="205"/>
      <c r="AM18" s="210"/>
      <c r="AN18" s="210"/>
      <c r="AO18" s="210"/>
      <c r="AP18" s="119" t="s">
        <v>417</v>
      </c>
      <c r="AQ18" s="119" t="s">
        <v>418</v>
      </c>
    </row>
    <row r="19" spans="1:43" ht="12.75">
      <c r="A19" s="119" t="s">
        <v>250</v>
      </c>
      <c r="B19" s="207"/>
      <c r="C19" s="208"/>
      <c r="D19" s="209"/>
      <c r="E19" s="123">
        <v>4</v>
      </c>
      <c r="F19" s="124" t="s">
        <v>433</v>
      </c>
      <c r="G19" s="125">
        <v>8</v>
      </c>
      <c r="H19" s="123">
        <v>3</v>
      </c>
      <c r="I19" s="124" t="s">
        <v>433</v>
      </c>
      <c r="J19" s="125">
        <v>7</v>
      </c>
      <c r="K19" s="123"/>
      <c r="L19" s="124"/>
      <c r="M19" s="125"/>
      <c r="N19" s="123">
        <v>1</v>
      </c>
      <c r="O19" s="124" t="s">
        <v>433</v>
      </c>
      <c r="P19" s="125">
        <v>7</v>
      </c>
      <c r="Q19" s="123"/>
      <c r="R19" s="124"/>
      <c r="S19" s="125"/>
      <c r="T19" s="119">
        <f aca="true" t="shared" si="4" ref="T19:T24">COUNTIF(B19:S19,"○")*3+COUNTIF(B19:S19,"△")*1</f>
        <v>0</v>
      </c>
      <c r="U19" s="119">
        <f>RANK(T19,T19:T24,0)</f>
        <v>5</v>
      </c>
      <c r="V19" s="63"/>
      <c r="W19" s="119" t="s">
        <v>251</v>
      </c>
      <c r="X19" s="207"/>
      <c r="Y19" s="208"/>
      <c r="Z19" s="209"/>
      <c r="AA19" s="123">
        <v>6</v>
      </c>
      <c r="AB19" s="124" t="s">
        <v>434</v>
      </c>
      <c r="AC19" s="125">
        <v>3</v>
      </c>
      <c r="AD19" s="123"/>
      <c r="AE19" s="124"/>
      <c r="AF19" s="125"/>
      <c r="AG19" s="123"/>
      <c r="AH19" s="124"/>
      <c r="AI19" s="125"/>
      <c r="AJ19" s="123">
        <v>1</v>
      </c>
      <c r="AK19" s="124" t="s">
        <v>433</v>
      </c>
      <c r="AL19" s="125">
        <v>4</v>
      </c>
      <c r="AM19" s="128"/>
      <c r="AN19" s="129"/>
      <c r="AO19" s="130"/>
      <c r="AP19" s="119">
        <f aca="true" t="shared" si="5" ref="AP19:AP24">COUNTIF(X19:AO19,"○")*3+COUNTIF(X19:AO19,"△")*1</f>
        <v>3</v>
      </c>
      <c r="AQ19" s="119">
        <f>RANK(AP19,AP19:AP24,0)</f>
        <v>3</v>
      </c>
    </row>
    <row r="20" spans="1:43" ht="12.75">
      <c r="A20" s="119" t="s">
        <v>222</v>
      </c>
      <c r="B20" s="123"/>
      <c r="C20" s="124" t="str">
        <f>IF(ISBLANK(F19),"",IF(F19="○","×",IF(F19="×","○",IF(F19="△","△"))))</f>
        <v>○</v>
      </c>
      <c r="D20" s="125"/>
      <c r="E20" s="207"/>
      <c r="F20" s="208"/>
      <c r="G20" s="208"/>
      <c r="H20" s="121"/>
      <c r="I20" s="122"/>
      <c r="J20" s="118"/>
      <c r="K20" s="121">
        <v>5</v>
      </c>
      <c r="L20" s="122" t="s">
        <v>434</v>
      </c>
      <c r="M20" s="118">
        <v>3</v>
      </c>
      <c r="N20" s="121">
        <v>2</v>
      </c>
      <c r="O20" s="122" t="s">
        <v>433</v>
      </c>
      <c r="P20" s="118">
        <v>3</v>
      </c>
      <c r="Q20" s="121"/>
      <c r="R20" s="122"/>
      <c r="S20" s="118"/>
      <c r="T20" s="119">
        <f t="shared" si="4"/>
        <v>6</v>
      </c>
      <c r="U20" s="119">
        <f>RANK(T20,T20:T25,0)</f>
        <v>2</v>
      </c>
      <c r="V20" s="63"/>
      <c r="W20" s="119" t="s">
        <v>241</v>
      </c>
      <c r="X20" s="123"/>
      <c r="Y20" s="124" t="str">
        <f>IF(ISBLANK(AB19),"",IF(AB19="○","×",IF(AB19="×","○",IF(AB19="△","△"))))</f>
        <v>×</v>
      </c>
      <c r="Z20" s="125"/>
      <c r="AA20" s="207"/>
      <c r="AB20" s="208"/>
      <c r="AC20" s="208"/>
      <c r="AD20" s="121">
        <v>1</v>
      </c>
      <c r="AE20" s="122" t="s">
        <v>433</v>
      </c>
      <c r="AF20" s="118">
        <v>10</v>
      </c>
      <c r="AG20" s="121"/>
      <c r="AH20" s="122"/>
      <c r="AI20" s="118"/>
      <c r="AJ20" s="121"/>
      <c r="AK20" s="122"/>
      <c r="AL20" s="118"/>
      <c r="AM20" s="131"/>
      <c r="AN20" s="132"/>
      <c r="AO20" s="133"/>
      <c r="AP20" s="119">
        <f t="shared" si="5"/>
        <v>0</v>
      </c>
      <c r="AQ20" s="119">
        <f>RANK(AP20,AP20:AP25,0)</f>
        <v>3</v>
      </c>
    </row>
    <row r="21" spans="1:43" ht="12.75">
      <c r="A21" s="119" t="s">
        <v>232</v>
      </c>
      <c r="B21" s="123"/>
      <c r="C21" s="124" t="str">
        <f>IF(ISBLANK(I19),"",IF(I19="○","×",IF(I19="×","○",IF(I19="△","△"))))</f>
        <v>○</v>
      </c>
      <c r="D21" s="125"/>
      <c r="E21" s="123"/>
      <c r="F21" s="124">
        <f>IF(ISBLANK(I20),"",IF(I20="○","×",IF(I20="×","○",IF(I20="△","△"))))</f>
      </c>
      <c r="G21" s="125"/>
      <c r="H21" s="202"/>
      <c r="I21" s="202"/>
      <c r="J21" s="202"/>
      <c r="K21" s="134">
        <v>3</v>
      </c>
      <c r="L21" s="120" t="s">
        <v>435</v>
      </c>
      <c r="M21" s="135">
        <v>3</v>
      </c>
      <c r="N21" s="134"/>
      <c r="O21" s="120"/>
      <c r="P21" s="135"/>
      <c r="Q21" s="134"/>
      <c r="R21" s="120"/>
      <c r="S21" s="135"/>
      <c r="T21" s="119">
        <f t="shared" si="4"/>
        <v>4</v>
      </c>
      <c r="U21" s="119">
        <f>RANK(T21,T21:T25,0)</f>
        <v>2</v>
      </c>
      <c r="V21" s="63"/>
      <c r="W21" s="119" t="s">
        <v>227</v>
      </c>
      <c r="X21" s="123"/>
      <c r="Y21" s="124">
        <f>IF(ISBLANK(AE19),"",IF(AE19="○","×",IF(AE19="×","○",IF(AE19="△","△"))))</f>
      </c>
      <c r="Z21" s="125"/>
      <c r="AA21" s="123"/>
      <c r="AB21" s="124" t="str">
        <f>IF(ISBLANK(AE20),"",IF(AE20="○","×",IF(AE20="×","○",IF(AE20="△","△"))))</f>
        <v>○</v>
      </c>
      <c r="AC21" s="125"/>
      <c r="AD21" s="202"/>
      <c r="AE21" s="202"/>
      <c r="AF21" s="202"/>
      <c r="AG21" s="134">
        <v>7</v>
      </c>
      <c r="AH21" s="120" t="s">
        <v>434</v>
      </c>
      <c r="AI21" s="135">
        <v>3</v>
      </c>
      <c r="AJ21" s="134"/>
      <c r="AK21" s="120"/>
      <c r="AL21" s="135"/>
      <c r="AM21" s="136"/>
      <c r="AN21" s="137"/>
      <c r="AO21" s="138"/>
      <c r="AP21" s="119">
        <f t="shared" si="5"/>
        <v>6</v>
      </c>
      <c r="AQ21" s="119">
        <f>RANK(AP21,AP21:AP25,0)</f>
        <v>1</v>
      </c>
    </row>
    <row r="22" spans="1:43" ht="12.75">
      <c r="A22" s="119" t="s">
        <v>236</v>
      </c>
      <c r="B22" s="123"/>
      <c r="C22" s="124">
        <f>IF(ISBLANK(L19),"",IF(L19="○","×",IF(L19="×","○",IF(L19="△","△"))))</f>
      </c>
      <c r="D22" s="125"/>
      <c r="E22" s="123"/>
      <c r="F22" s="124" t="str">
        <f>IF(ISBLANK(L20),"",IF(L20="○","×",IF(L20="×","○",IF(L20="△","△"))))</f>
        <v>×</v>
      </c>
      <c r="G22" s="125"/>
      <c r="H22" s="121"/>
      <c r="I22" s="122" t="str">
        <f>IF(ISBLANK(L21),"",IF(L21="○","×",IF(L21="×","○",IF(L21="△","△"))))</f>
        <v>△</v>
      </c>
      <c r="J22" s="118"/>
      <c r="K22" s="208"/>
      <c r="L22" s="208"/>
      <c r="M22" s="208"/>
      <c r="N22" s="121"/>
      <c r="O22" s="122"/>
      <c r="P22" s="118"/>
      <c r="Q22" s="121">
        <v>8</v>
      </c>
      <c r="R22" s="122" t="s">
        <v>434</v>
      </c>
      <c r="S22" s="118">
        <v>2</v>
      </c>
      <c r="T22" s="119">
        <f t="shared" si="4"/>
        <v>4</v>
      </c>
      <c r="U22" s="119">
        <f>RANK(T22,T22:T25,0)</f>
        <v>2</v>
      </c>
      <c r="V22" s="63"/>
      <c r="W22" s="119" t="s">
        <v>224</v>
      </c>
      <c r="X22" s="123"/>
      <c r="Y22" s="124">
        <f>IF(ISBLANK(AH19),"",IF(AH19="○","×",IF(AH19="×","○",IF(AH19="△","△"))))</f>
      </c>
      <c r="Z22" s="125"/>
      <c r="AA22" s="123"/>
      <c r="AB22" s="124">
        <f>IF(ISBLANK(AH20),"",IF(AH20="○","×",IF(AH20="×","○",IF(AH20="△","△"))))</f>
      </c>
      <c r="AC22" s="125"/>
      <c r="AD22" s="121"/>
      <c r="AE22" s="122" t="str">
        <f>IF(ISBLANK(AH21),"",IF(AH21="○","×",IF(AH21="×","○",IF(AH21="△","△"))))</f>
        <v>×</v>
      </c>
      <c r="AF22" s="118"/>
      <c r="AG22" s="208"/>
      <c r="AH22" s="208"/>
      <c r="AI22" s="208"/>
      <c r="AJ22" s="121">
        <v>1</v>
      </c>
      <c r="AK22" s="122" t="s">
        <v>433</v>
      </c>
      <c r="AL22" s="118">
        <v>2</v>
      </c>
      <c r="AM22" s="131"/>
      <c r="AN22" s="132"/>
      <c r="AO22" s="133"/>
      <c r="AP22" s="119">
        <f t="shared" si="5"/>
        <v>0</v>
      </c>
      <c r="AQ22" s="119">
        <f>RANK(AP22,AP22:AP25,0)</f>
        <v>2</v>
      </c>
    </row>
    <row r="23" spans="1:43" ht="12.75">
      <c r="A23" s="119" t="s">
        <v>219</v>
      </c>
      <c r="B23" s="123"/>
      <c r="C23" s="124" t="str">
        <f>IF(ISBLANK(O19),"",IF(O19="○","×",IF(O19="×","○",IF(O19="△","△"))))</f>
        <v>○</v>
      </c>
      <c r="D23" s="125"/>
      <c r="E23" s="123"/>
      <c r="F23" s="124" t="str">
        <f>IF(ISBLANK(O20),"",IF(O20="○","×",IF(O20="×","○",IF(O20="△","△"))))</f>
        <v>○</v>
      </c>
      <c r="G23" s="125"/>
      <c r="H23" s="123"/>
      <c r="I23" s="124">
        <f>IF(ISBLANK(O21),"",IF(O21="○","×",IF(O21="×","○",IF(O21="△","△"))))</f>
      </c>
      <c r="J23" s="125"/>
      <c r="K23" s="121"/>
      <c r="L23" s="124">
        <f>IF(ISBLANK(O22),"",IF(O22="○","×",IF(O22="×","○",IF(O22="△","△"))))</f>
      </c>
      <c r="M23" s="118"/>
      <c r="N23" s="208"/>
      <c r="O23" s="208"/>
      <c r="P23" s="208"/>
      <c r="Q23" s="121">
        <v>10</v>
      </c>
      <c r="R23" s="122" t="s">
        <v>434</v>
      </c>
      <c r="S23" s="118">
        <v>0</v>
      </c>
      <c r="T23" s="119">
        <f t="shared" si="4"/>
        <v>9</v>
      </c>
      <c r="U23" s="119">
        <f>RANK(T23,T23:T25,0)</f>
        <v>1</v>
      </c>
      <c r="V23" s="63"/>
      <c r="W23" s="119" t="s">
        <v>248</v>
      </c>
      <c r="X23" s="123"/>
      <c r="Y23" s="124" t="str">
        <f>IF(ISBLANK(AK19),"",IF(AK19="○","×",IF(AK19="×","○",IF(AK19="△","△"))))</f>
        <v>○</v>
      </c>
      <c r="Z23" s="125"/>
      <c r="AA23" s="123"/>
      <c r="AB23" s="124">
        <f>IF(ISBLANK(AK20),"",IF(AK20="○","×",IF(AK20="×","○",IF(AK20="△","△"))))</f>
      </c>
      <c r="AC23" s="125"/>
      <c r="AD23" s="123"/>
      <c r="AE23" s="124">
        <f>IF(ISBLANK(AK21),"",IF(AK21="○","×",IF(AK21="×","○",IF(AK21="△","△"))))</f>
      </c>
      <c r="AF23" s="125"/>
      <c r="AG23" s="121"/>
      <c r="AH23" s="124" t="str">
        <f>IF(ISBLANK(AK22),"",IF(AK22="○","×",IF(AK22="×","○",IF(AK22="△","△"))))</f>
        <v>○</v>
      </c>
      <c r="AI23" s="118"/>
      <c r="AJ23" s="208"/>
      <c r="AK23" s="208"/>
      <c r="AL23" s="208"/>
      <c r="AM23" s="131"/>
      <c r="AN23" s="132"/>
      <c r="AO23" s="133"/>
      <c r="AP23" s="119">
        <f t="shared" si="5"/>
        <v>6</v>
      </c>
      <c r="AQ23" s="119">
        <f>RANK(AP23,AP23:AP25,0)</f>
        <v>1</v>
      </c>
    </row>
    <row r="24" spans="1:43" ht="12.75">
      <c r="A24" s="119" t="s">
        <v>245</v>
      </c>
      <c r="B24" s="123"/>
      <c r="C24" s="124">
        <f>IF(ISBLANK(R19),"",IF(R19="○","×",IF(R19="×","○",IF(R19="△","△"))))</f>
      </c>
      <c r="D24" s="125"/>
      <c r="E24" s="123"/>
      <c r="F24" s="124">
        <f>IF(ISBLANK(R20),"",IF(R20="○","×",IF(R20="×","○",IF(R20="△","△"))))</f>
      </c>
      <c r="G24" s="125"/>
      <c r="H24" s="123"/>
      <c r="I24" s="124">
        <f>IF(ISBLANK(R21),"",IF(R21="○","×",IF(R21="×","○",IF(R21="△","△"))))</f>
      </c>
      <c r="J24" s="125"/>
      <c r="K24" s="123"/>
      <c r="L24" s="124" t="str">
        <f>IF(ISBLANK(R22),"",IF(R22="○","×",IF(R22="×","○",IF(R22="△","△"))))</f>
        <v>×</v>
      </c>
      <c r="M24" s="125"/>
      <c r="N24" s="123"/>
      <c r="O24" s="124" t="str">
        <f>IF(ISBLANK(R23),"",IF(R23="○","×",IF(R23="×","○",IF(R23="△","△"))))</f>
        <v>×</v>
      </c>
      <c r="P24" s="125"/>
      <c r="Q24" s="200"/>
      <c r="R24" s="200"/>
      <c r="S24" s="201"/>
      <c r="T24" s="119">
        <f t="shared" si="4"/>
        <v>0</v>
      </c>
      <c r="U24" s="119">
        <f>RANK(T24,T24:T25,0)</f>
        <v>1</v>
      </c>
      <c r="V24" s="63"/>
      <c r="W24" s="127"/>
      <c r="X24" s="128"/>
      <c r="Y24" s="129">
        <f>IF(ISBLANK(AN19),"",IF(AN19="○","×",IF(AN19="×","○",IF(AN19="△","△"))))</f>
      </c>
      <c r="Z24" s="130"/>
      <c r="AA24" s="128"/>
      <c r="AB24" s="129">
        <f>IF(ISBLANK(AN20),"",IF(AN20="○","×",IF(AN20="×","○",IF(AN20="△","△"))))</f>
      </c>
      <c r="AC24" s="130"/>
      <c r="AD24" s="128"/>
      <c r="AE24" s="129">
        <f>IF(ISBLANK(AN21),"",IF(AN21="○","×",IF(AN21="×","○",IF(AN21="△","△"))))</f>
      </c>
      <c r="AF24" s="130"/>
      <c r="AG24" s="128"/>
      <c r="AH24" s="129">
        <f>IF(ISBLANK(AN22),"",IF(AN22="○","×",IF(AN22="×","○",IF(AN22="△","△"))))</f>
      </c>
      <c r="AI24" s="130"/>
      <c r="AJ24" s="128"/>
      <c r="AK24" s="129">
        <f>IF(ISBLANK(AN23),"",IF(AN23="○","×",IF(AN23="×","○",IF(AN23="△","△"))))</f>
      </c>
      <c r="AL24" s="130"/>
      <c r="AM24" s="198"/>
      <c r="AN24" s="198"/>
      <c r="AO24" s="199"/>
      <c r="AP24" s="119">
        <f t="shared" si="5"/>
        <v>0</v>
      </c>
      <c r="AQ24" s="119">
        <f>RANK(AP24,AP24:AP25,0)</f>
        <v>1</v>
      </c>
    </row>
    <row r="25" spans="1:40" ht="6" customHeigh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</sheetData>
  <sheetProtection/>
  <mergeCells count="72">
    <mergeCell ref="AD2:AF2"/>
    <mergeCell ref="AG2:AI2"/>
    <mergeCell ref="AJ2:AL2"/>
    <mergeCell ref="B3:D3"/>
    <mergeCell ref="X3:Z3"/>
    <mergeCell ref="N2:P2"/>
    <mergeCell ref="B2:D2"/>
    <mergeCell ref="E2:G2"/>
    <mergeCell ref="H2:J2"/>
    <mergeCell ref="K2:M2"/>
    <mergeCell ref="Q2:S2"/>
    <mergeCell ref="X2:Z2"/>
    <mergeCell ref="E4:G4"/>
    <mergeCell ref="AA4:AC4"/>
    <mergeCell ref="H5:J5"/>
    <mergeCell ref="AA2:AC2"/>
    <mergeCell ref="AD5:AF5"/>
    <mergeCell ref="K6:M6"/>
    <mergeCell ref="AG6:AI6"/>
    <mergeCell ref="Q8:S8"/>
    <mergeCell ref="B10:D10"/>
    <mergeCell ref="E10:G10"/>
    <mergeCell ref="H10:J10"/>
    <mergeCell ref="K10:M10"/>
    <mergeCell ref="Q10:S10"/>
    <mergeCell ref="N10:P10"/>
    <mergeCell ref="H13:J13"/>
    <mergeCell ref="AD13:AF13"/>
    <mergeCell ref="Q16:S16"/>
    <mergeCell ref="AG10:AI10"/>
    <mergeCell ref="AJ10:AL10"/>
    <mergeCell ref="B11:D11"/>
    <mergeCell ref="X11:Z11"/>
    <mergeCell ref="E12:G12"/>
    <mergeCell ref="AA12:AC12"/>
    <mergeCell ref="X10:Z10"/>
    <mergeCell ref="AG18:AI18"/>
    <mergeCell ref="AJ18:AL18"/>
    <mergeCell ref="B19:D19"/>
    <mergeCell ref="X19:Z19"/>
    <mergeCell ref="B18:D18"/>
    <mergeCell ref="E18:G18"/>
    <mergeCell ref="H18:J18"/>
    <mergeCell ref="Q18:S18"/>
    <mergeCell ref="X18:Z18"/>
    <mergeCell ref="N7:P7"/>
    <mergeCell ref="AM2:AO2"/>
    <mergeCell ref="AJ7:AL7"/>
    <mergeCell ref="AM8:AO8"/>
    <mergeCell ref="Q24:S24"/>
    <mergeCell ref="E20:G20"/>
    <mergeCell ref="AA20:AC20"/>
    <mergeCell ref="H21:J21"/>
    <mergeCell ref="AD21:AF21"/>
    <mergeCell ref="AA18:AC18"/>
    <mergeCell ref="AM10:AO10"/>
    <mergeCell ref="K14:M14"/>
    <mergeCell ref="AG14:AI14"/>
    <mergeCell ref="N15:P15"/>
    <mergeCell ref="AJ15:AL15"/>
    <mergeCell ref="AA10:AC10"/>
    <mergeCell ref="AD10:AF10"/>
    <mergeCell ref="AM24:AO24"/>
    <mergeCell ref="AM16:AO16"/>
    <mergeCell ref="N18:P18"/>
    <mergeCell ref="AM18:AO18"/>
    <mergeCell ref="K22:M22"/>
    <mergeCell ref="AG22:AI22"/>
    <mergeCell ref="N23:P23"/>
    <mergeCell ref="AJ23:AL23"/>
    <mergeCell ref="K18:M18"/>
    <mergeCell ref="AD18:AF1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埼玉県高体連ハンドボール専門部</dc:creator>
  <cp:keywords/>
  <dc:description/>
  <cp:lastModifiedBy>埼玉県高体連ハンドボール専門部</cp:lastModifiedBy>
  <cp:lastPrinted>2014-06-19T01:12:59Z</cp:lastPrinted>
  <dcterms:created xsi:type="dcterms:W3CDTF">2009-01-06T05:36:38Z</dcterms:created>
  <dcterms:modified xsi:type="dcterms:W3CDTF">2014-08-10T07:20:39Z</dcterms:modified>
  <cp:category/>
  <cp:version/>
  <cp:contentType/>
  <cp:contentStatus/>
</cp:coreProperties>
</file>